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AWARD\Account Management\(2) DHHS-NSF\Salary Cap\Salary Cap Templates\"/>
    </mc:Choice>
  </mc:AlternateContent>
  <bookViews>
    <workbookView xWindow="0" yWindow="0" windowWidth="28800" windowHeight="12435" tabRatio="502"/>
  </bookViews>
  <sheets>
    <sheet name="FY Faculty" sheetId="5" r:id="rId1"/>
    <sheet name="AY Faculty" sheetId="6" r:id="rId2"/>
  </sheets>
  <calcPr calcId="162913"/>
</workbook>
</file>

<file path=xl/calcChain.xml><?xml version="1.0" encoding="utf-8"?>
<calcChain xmlns="http://schemas.openxmlformats.org/spreadsheetml/2006/main">
  <c r="K26" i="6" l="1"/>
  <c r="K25" i="6"/>
  <c r="K24" i="6"/>
  <c r="K24" i="5"/>
  <c r="K23" i="5"/>
  <c r="E18" i="6" l="1"/>
  <c r="D18" i="6"/>
  <c r="E16" i="5"/>
  <c r="D16" i="5" s="1"/>
  <c r="E16" i="6" l="1"/>
  <c r="D16" i="6" s="1"/>
  <c r="E14" i="5"/>
  <c r="D14" i="5" s="1"/>
  <c r="E17" i="6" l="1"/>
  <c r="D17" i="6" s="1"/>
  <c r="E15" i="6"/>
  <c r="D15" i="6"/>
  <c r="E15" i="5"/>
  <c r="D15" i="5" s="1"/>
  <c r="E13" i="5"/>
  <c r="D13" i="5"/>
  <c r="E14" i="6" l="1"/>
  <c r="D14" i="6" s="1"/>
  <c r="E12" i="5"/>
  <c r="D12" i="5" s="1"/>
  <c r="E11" i="5" l="1"/>
  <c r="D11" i="5"/>
  <c r="E13" i="6"/>
  <c r="D13" i="6" s="1"/>
  <c r="J6" i="5" l="1"/>
  <c r="E24" i="5" s="1"/>
  <c r="J24" i="5" s="1"/>
  <c r="G6" i="5"/>
  <c r="E23" i="5" s="1"/>
  <c r="J8" i="6" l="1"/>
  <c r="E26" i="6" s="1"/>
  <c r="J26" i="6" s="1"/>
  <c r="G8" i="6"/>
  <c r="E25" i="6" s="1"/>
  <c r="J25" i="6" l="1"/>
  <c r="J23" i="5"/>
  <c r="F38" i="5" l="1"/>
  <c r="F37" i="5"/>
  <c r="F36" i="5"/>
  <c r="F35" i="5"/>
  <c r="F34" i="5"/>
  <c r="F33" i="5"/>
  <c r="F32" i="5"/>
  <c r="F31" i="5"/>
  <c r="F30" i="5"/>
  <c r="F29" i="5"/>
  <c r="F28" i="5"/>
  <c r="F27" i="5"/>
  <c r="E10" i="5"/>
  <c r="D10" i="5"/>
  <c r="E9" i="5"/>
  <c r="D9" i="5"/>
  <c r="D6" i="5"/>
  <c r="D12" i="6"/>
  <c r="D11" i="6"/>
  <c r="E12" i="6"/>
  <c r="E11" i="6"/>
  <c r="D8" i="6"/>
  <c r="F41" i="6"/>
  <c r="E24" i="6" l="1"/>
  <c r="J24" i="6" s="1"/>
  <c r="F41" i="5"/>
  <c r="E22" i="5"/>
  <c r="J22" i="5" s="1"/>
  <c r="F30" i="6"/>
  <c r="F31" i="6"/>
  <c r="F32" i="6"/>
  <c r="F33" i="6"/>
  <c r="F34" i="6"/>
  <c r="F35" i="6"/>
  <c r="F36" i="6"/>
  <c r="F37" i="6"/>
  <c r="F38" i="6"/>
  <c r="F39" i="6"/>
  <c r="F40" i="6"/>
  <c r="C41" i="6" l="1"/>
  <c r="C30" i="6"/>
  <c r="E30" i="6" s="1"/>
  <c r="H30" i="6" s="1"/>
  <c r="C38" i="6"/>
  <c r="C35" i="6"/>
  <c r="C32" i="6"/>
  <c r="C40" i="6"/>
  <c r="C37" i="6"/>
  <c r="C33" i="6"/>
  <c r="C34" i="6"/>
  <c r="C31" i="6"/>
  <c r="E31" i="6" s="1"/>
  <c r="C39" i="6"/>
  <c r="C36" i="6"/>
  <c r="F45" i="6"/>
  <c r="K22" i="5"/>
  <c r="C38" i="5"/>
  <c r="C31" i="5"/>
  <c r="C35" i="5"/>
  <c r="C28" i="5"/>
  <c r="E28" i="5" s="1"/>
  <c r="H28" i="5" s="1"/>
  <c r="I28" i="5" s="1"/>
  <c r="C32" i="5"/>
  <c r="C36" i="5"/>
  <c r="C27" i="5"/>
  <c r="C29" i="5"/>
  <c r="C33" i="5"/>
  <c r="C37" i="5"/>
  <c r="C30" i="5"/>
  <c r="C34" i="5"/>
  <c r="G31" i="6" l="1"/>
  <c r="G30" i="6"/>
  <c r="I30" i="6"/>
  <c r="E34" i="5"/>
  <c r="H34" i="5" s="1"/>
  <c r="I34" i="5" s="1"/>
  <c r="G34" i="5"/>
  <c r="E37" i="5"/>
  <c r="H37" i="5" s="1"/>
  <c r="I37" i="5" s="1"/>
  <c r="G37" i="5"/>
  <c r="E29" i="5"/>
  <c r="H29" i="5" s="1"/>
  <c r="I29" i="5" s="1"/>
  <c r="G29" i="5"/>
  <c r="E36" i="5"/>
  <c r="H36" i="5" s="1"/>
  <c r="I36" i="5" s="1"/>
  <c r="G36" i="5"/>
  <c r="E31" i="5"/>
  <c r="H31" i="5" s="1"/>
  <c r="I31" i="5" s="1"/>
  <c r="G31" i="5"/>
  <c r="G28" i="5"/>
  <c r="E30" i="5"/>
  <c r="H30" i="5" s="1"/>
  <c r="I30" i="5" s="1"/>
  <c r="G30" i="5"/>
  <c r="E33" i="5"/>
  <c r="H33" i="5" s="1"/>
  <c r="I33" i="5" s="1"/>
  <c r="G33" i="5"/>
  <c r="E27" i="5"/>
  <c r="G27" i="5"/>
  <c r="E32" i="5"/>
  <c r="H32" i="5" s="1"/>
  <c r="I32" i="5" s="1"/>
  <c r="G32" i="5"/>
  <c r="E35" i="5"/>
  <c r="H35" i="5" s="1"/>
  <c r="I35" i="5" s="1"/>
  <c r="G35" i="5"/>
  <c r="E38" i="5"/>
  <c r="H38" i="5" s="1"/>
  <c r="I38" i="5" s="1"/>
  <c r="G38" i="5"/>
  <c r="H31" i="6"/>
  <c r="E32" i="6"/>
  <c r="H32" i="6" s="1"/>
  <c r="I32" i="6" s="1"/>
  <c r="G32" i="6"/>
  <c r="H27" i="5" l="1"/>
  <c r="E41" i="5"/>
  <c r="I31" i="6"/>
  <c r="E33" i="6"/>
  <c r="G33" i="6"/>
  <c r="I27" i="5" l="1"/>
  <c r="H41" i="5"/>
  <c r="H43" i="5" s="1"/>
  <c r="H44" i="5" s="1"/>
  <c r="H45" i="5" s="1"/>
  <c r="H33" i="6"/>
  <c r="E38" i="6"/>
  <c r="H38" i="6" s="1"/>
  <c r="I38" i="6" s="1"/>
  <c r="G38" i="6"/>
  <c r="E34" i="6"/>
  <c r="H34" i="6" s="1"/>
  <c r="I34" i="6" s="1"/>
  <c r="G34" i="6"/>
  <c r="I33" i="6" l="1"/>
  <c r="E39" i="6"/>
  <c r="H39" i="6" s="1"/>
  <c r="I39" i="6" s="1"/>
  <c r="G39" i="6"/>
  <c r="E35" i="6"/>
  <c r="H35" i="6" s="1"/>
  <c r="I35" i="6" s="1"/>
  <c r="G35" i="6"/>
  <c r="E40" i="6" l="1"/>
  <c r="H40" i="6" s="1"/>
  <c r="I40" i="6" s="1"/>
  <c r="G40" i="6"/>
  <c r="E36" i="6"/>
  <c r="H36" i="6" s="1"/>
  <c r="I36" i="6" s="1"/>
  <c r="G36" i="6"/>
  <c r="E41" i="6" l="1"/>
  <c r="G41" i="6"/>
  <c r="E37" i="6"/>
  <c r="G37" i="6"/>
  <c r="H41" i="6" l="1"/>
  <c r="I41" i="6" s="1"/>
  <c r="E45" i="6"/>
  <c r="H37" i="6"/>
  <c r="H45" i="6" l="1"/>
  <c r="H47" i="6" s="1"/>
  <c r="H48" i="6" s="1"/>
  <c r="H49" i="6" s="1"/>
  <c r="I37" i="6"/>
</calcChain>
</file>

<file path=xl/sharedStrings.xml><?xml version="1.0" encoding="utf-8"?>
<sst xmlns="http://schemas.openxmlformats.org/spreadsheetml/2006/main" count="129" uniqueCount="55">
  <si>
    <t>Faculty</t>
  </si>
  <si>
    <t>AY</t>
  </si>
  <si>
    <t>CUL</t>
  </si>
  <si>
    <t>Pay Area</t>
  </si>
  <si>
    <t>Period Rate</t>
  </si>
  <si>
    <t>Full Time Period Rate</t>
  </si>
  <si>
    <t>PERNR</t>
  </si>
  <si>
    <t>Last Name</t>
  </si>
  <si>
    <t>First Name</t>
  </si>
  <si>
    <t>Middle</t>
  </si>
  <si>
    <t>EE Group</t>
  </si>
  <si>
    <t>January</t>
  </si>
  <si>
    <t>February</t>
  </si>
  <si>
    <t>March</t>
  </si>
  <si>
    <t>April</t>
  </si>
  <si>
    <t>Cost Per Month</t>
  </si>
  <si>
    <r>
      <t xml:space="preserve">Difference </t>
    </r>
    <r>
      <rPr>
        <sz val="9"/>
        <color theme="1"/>
        <rFont val="Calibri"/>
        <family val="2"/>
        <scheme val="minor"/>
      </rPr>
      <t>(amt. to charge to CS IO)</t>
    </r>
  </si>
  <si>
    <t>Percent to charge to NIH IO</t>
  </si>
  <si>
    <t>Percent to charge to NIH CS IO</t>
  </si>
  <si>
    <t>Over NIH Salary Cap T/F</t>
  </si>
  <si>
    <r>
      <rPr>
        <sz val="10"/>
        <color theme="1"/>
        <rFont val="Calibri"/>
        <family val="2"/>
        <scheme val="minor"/>
      </rPr>
      <t>NIH Salary Cap</t>
    </r>
    <r>
      <rPr>
        <sz val="9"/>
        <color theme="1"/>
        <rFont val="Calibri"/>
        <family val="2"/>
        <scheme val="minor"/>
      </rPr>
      <t xml:space="preserve">
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</si>
  <si>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</si>
  <si>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</si>
  <si>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</si>
  <si>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</si>
  <si>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</si>
  <si>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</si>
  <si>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</si>
  <si>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</si>
  <si>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Effort</t>
  </si>
  <si>
    <t>FY</t>
  </si>
  <si>
    <t xml:space="preserve">Salary Cap Calculator </t>
  </si>
  <si>
    <t>Institutional Base Salary</t>
  </si>
  <si>
    <t>Regular Salary</t>
  </si>
  <si>
    <t>Administrative Supplement</t>
  </si>
  <si>
    <t>Other</t>
  </si>
  <si>
    <t>Total</t>
  </si>
  <si>
    <t>Salary Cap Level</t>
  </si>
  <si>
    <t>Monthly Cap</t>
  </si>
  <si>
    <t>Executive Level I</t>
  </si>
  <si>
    <t>Executive Level II</t>
  </si>
  <si>
    <t>Annual FY Salary Cap</t>
  </si>
  <si>
    <t>Annual AY Salary Cap</t>
  </si>
  <si>
    <t>Annual Salary</t>
  </si>
  <si>
    <t>9mo/    12mo</t>
  </si>
  <si>
    <t>Applicable Salary Cap Rate</t>
  </si>
  <si>
    <t>*Enter rate from chart above</t>
  </si>
  <si>
    <t>Year</t>
  </si>
  <si>
    <t xml:space="preserve">Actuals as of </t>
  </si>
  <si>
    <t>Executive Level II (1/1/2014)</t>
  </si>
  <si>
    <t>Executive Level II (1/1/2015)</t>
  </si>
  <si>
    <t>Executive Level II (1/1/2016)</t>
  </si>
  <si>
    <t>Executive Level II (1/1/2017)</t>
  </si>
  <si>
    <t>Executive Level II (1/1/2018)</t>
  </si>
  <si>
    <t>Executive Level II (1/1/2019)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</si>
</sst>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43" fontId="0" fillId="0" borderId="0" xfId="0" applyNumberFormat="1"/>
    <xf numFmtId="0" fontId="3" fillId="0" borderId="0" xfId="0" applyFont="1"/>
    <xf numFmtId="43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2" applyFont="1"/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9" fontId="5" fillId="0" borderId="1" xfId="2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0" applyNumberFormat="1" applyBorder="1"/>
    <xf numFmtId="10" fontId="0" fillId="2" borderId="1" xfId="2" applyNumberFormat="1" applyFont="1" applyFill="1" applyBorder="1" applyAlignment="1">
      <alignment horizontal="center"/>
    </xf>
    <xf numFmtId="43" fontId="0" fillId="0" borderId="1" xfId="2" applyNumberFormat="1" applyFont="1" applyBorder="1"/>
    <xf numFmtId="43" fontId="5" fillId="2" borderId="1" xfId="0" applyNumberFormat="1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7" fillId="0" borderId="0" xfId="0" applyFont="1"/>
    <xf numFmtId="10" fontId="0" fillId="3" borderId="1" xfId="0" applyNumberFormat="1" applyFill="1" applyBorder="1"/>
    <xf numFmtId="44" fontId="0" fillId="0" borderId="1" xfId="3" applyFont="1" applyBorder="1"/>
    <xf numFmtId="44" fontId="0" fillId="3" borderId="1" xfId="3" applyFont="1" applyFill="1" applyBorder="1"/>
    <xf numFmtId="44" fontId="0" fillId="0" borderId="0" xfId="3" applyFont="1" applyBorder="1"/>
    <xf numFmtId="0" fontId="2" fillId="4" borderId="1" xfId="0" applyFont="1" applyFill="1" applyBorder="1" applyAlignment="1">
      <alignment horizontal="center" wrapText="1"/>
    </xf>
    <xf numFmtId="44" fontId="2" fillId="4" borderId="1" xfId="3" applyFont="1" applyFill="1" applyBorder="1" applyAlignment="1">
      <alignment horizontal="center" wrapText="1"/>
    </xf>
    <xf numFmtId="44" fontId="0" fillId="0" borderId="1" xfId="3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Fill="1" applyAlignment="1">
      <alignment horizontal="center"/>
    </xf>
    <xf numFmtId="0" fontId="0" fillId="3" borderId="1" xfId="0" applyFill="1" applyBorder="1"/>
    <xf numFmtId="0" fontId="6" fillId="3" borderId="1" xfId="0" applyFont="1" applyFill="1" applyBorder="1"/>
    <xf numFmtId="44" fontId="6" fillId="0" borderId="1" xfId="0" applyNumberFormat="1" applyFont="1" applyBorder="1"/>
    <xf numFmtId="0" fontId="6" fillId="0" borderId="1" xfId="0" applyFont="1" applyBorder="1"/>
    <xf numFmtId="4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4" fontId="0" fillId="0" borderId="1" xfId="3" applyFont="1" applyFill="1" applyBorder="1"/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9" xfId="2" applyFont="1" applyBorder="1" applyAlignment="1">
      <alignment horizontal="center"/>
    </xf>
    <xf numFmtId="44" fontId="0" fillId="0" borderId="2" xfId="3" applyFont="1" applyBorder="1"/>
    <xf numFmtId="44" fontId="0" fillId="0" borderId="3" xfId="3" applyFont="1" applyBorder="1" applyAlignment="1">
      <alignment horizontal="center"/>
    </xf>
    <xf numFmtId="44" fontId="0" fillId="0" borderId="4" xfId="3" applyFont="1" applyBorder="1" applyAlignment="1">
      <alignment horizontal="center"/>
    </xf>
    <xf numFmtId="44" fontId="0" fillId="0" borderId="0" xfId="3" applyFont="1"/>
    <xf numFmtId="44" fontId="0" fillId="0" borderId="5" xfId="3" applyFont="1" applyBorder="1" applyAlignment="1">
      <alignment horizontal="center"/>
    </xf>
    <xf numFmtId="44" fontId="0" fillId="0" borderId="6" xfId="3" applyFont="1" applyBorder="1" applyAlignment="1">
      <alignment horizontal="center"/>
    </xf>
    <xf numFmtId="44" fontId="0" fillId="0" borderId="7" xfId="3" applyFont="1" applyBorder="1" applyAlignment="1">
      <alignment horizontal="center"/>
    </xf>
    <xf numFmtId="44" fontId="0" fillId="0" borderId="8" xfId="3" applyFont="1" applyBorder="1" applyAlignment="1">
      <alignment horizontal="center"/>
    </xf>
    <xf numFmtId="44" fontId="0" fillId="0" borderId="0" xfId="3" applyFont="1" applyBorder="1" applyAlignment="1">
      <alignment horizontal="center"/>
    </xf>
    <xf numFmtId="44" fontId="0" fillId="0" borderId="9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87"/>
  <sheetViews>
    <sheetView tabSelected="1" workbookViewId="0">
      <selection activeCell="K25" sqref="K25"/>
    </sheetView>
  </sheetViews>
  <sheetFormatPr defaultRowHeight="15" x14ac:dyDescent="0.25"/>
  <cols>
    <col min="1" max="1" width="11.42578125" customWidth="1"/>
    <col min="2" max="2" width="23.28515625" bestFit="1" customWidth="1"/>
    <col min="3" max="3" width="16" customWidth="1"/>
    <col min="4" max="4" width="13.7109375" bestFit="1" customWidth="1"/>
    <col min="5" max="5" width="16.5703125" customWidth="1"/>
    <col min="6" max="6" width="15.42578125" style="1" customWidth="1"/>
    <col min="7" max="7" width="15.140625" style="1" customWidth="1"/>
    <col min="8" max="8" width="11.5703125" style="1" bestFit="1" customWidth="1"/>
    <col min="9" max="9" width="15.85546875" style="1" customWidth="1"/>
    <col min="10" max="10" width="13.85546875" style="1" customWidth="1"/>
  </cols>
  <sheetData>
    <row r="1" spans="1:11" ht="15" customHeight="1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A3" s="66" t="s">
        <v>32</v>
      </c>
      <c r="B3" s="66"/>
    </row>
    <row r="4" spans="1:11" x14ac:dyDescent="0.25">
      <c r="C4" t="s">
        <v>33</v>
      </c>
      <c r="D4" s="27">
        <v>0</v>
      </c>
      <c r="F4" t="s">
        <v>33</v>
      </c>
      <c r="G4" s="27">
        <v>0</v>
      </c>
      <c r="I4" t="s">
        <v>33</v>
      </c>
      <c r="J4" s="27">
        <v>0</v>
      </c>
    </row>
    <row r="5" spans="1:11" ht="30" x14ac:dyDescent="0.25">
      <c r="C5" s="32" t="s">
        <v>34</v>
      </c>
      <c r="D5" s="27">
        <v>0</v>
      </c>
      <c r="F5" s="32" t="s">
        <v>34</v>
      </c>
      <c r="G5" s="27">
        <v>0</v>
      </c>
      <c r="I5" s="32" t="s">
        <v>34</v>
      </c>
      <c r="J5" s="27">
        <v>0</v>
      </c>
    </row>
    <row r="6" spans="1:11" x14ac:dyDescent="0.25">
      <c r="C6" t="s">
        <v>36</v>
      </c>
      <c r="D6" s="26">
        <f>SUM(D4:D5)</f>
        <v>0</v>
      </c>
      <c r="F6" t="s">
        <v>36</v>
      </c>
      <c r="G6" s="26">
        <f>SUM(G4:G5)</f>
        <v>0</v>
      </c>
      <c r="I6" t="s">
        <v>36</v>
      </c>
      <c r="J6" s="26">
        <f>SUM(J4:J5)</f>
        <v>0</v>
      </c>
    </row>
    <row r="7" spans="1:11" x14ac:dyDescent="0.25">
      <c r="D7" s="28"/>
    </row>
    <row r="8" spans="1:11" ht="30" x14ac:dyDescent="0.25">
      <c r="A8" s="67" t="s">
        <v>37</v>
      </c>
      <c r="B8" s="67"/>
      <c r="C8" s="29" t="s">
        <v>41</v>
      </c>
      <c r="D8" s="29" t="s">
        <v>42</v>
      </c>
      <c r="E8" s="30" t="s">
        <v>38</v>
      </c>
      <c r="F8"/>
    </row>
    <row r="9" spans="1:11" x14ac:dyDescent="0.25">
      <c r="A9" s="63" t="s">
        <v>39</v>
      </c>
      <c r="B9" s="63"/>
      <c r="C9" s="26">
        <v>199700</v>
      </c>
      <c r="D9" s="26">
        <f>(C9/12)*9</f>
        <v>149775</v>
      </c>
      <c r="E9" s="43">
        <f>C9/12</f>
        <v>16641.666666666668</v>
      </c>
      <c r="F9"/>
    </row>
    <row r="10" spans="1:11" x14ac:dyDescent="0.25">
      <c r="A10" s="63" t="s">
        <v>40</v>
      </c>
      <c r="B10" s="63"/>
      <c r="C10" s="26">
        <v>179700</v>
      </c>
      <c r="D10" s="26">
        <f>(C10/12)*9</f>
        <v>134775</v>
      </c>
      <c r="E10" s="43">
        <f>C10/12</f>
        <v>14975</v>
      </c>
      <c r="F10"/>
    </row>
    <row r="11" spans="1:11" x14ac:dyDescent="0.25">
      <c r="A11" s="63" t="s">
        <v>49</v>
      </c>
      <c r="B11" s="63"/>
      <c r="C11" s="31">
        <v>181500</v>
      </c>
      <c r="D11" s="31">
        <f t="shared" ref="D11:D16" si="0">E11*9</f>
        <v>136125</v>
      </c>
      <c r="E11" s="31">
        <f>C11/12</f>
        <v>15125</v>
      </c>
      <c r="F11"/>
    </row>
    <row r="12" spans="1:11" x14ac:dyDescent="0.25">
      <c r="A12" s="68" t="s">
        <v>50</v>
      </c>
      <c r="B12" s="69"/>
      <c r="C12" s="31">
        <v>183300</v>
      </c>
      <c r="D12" s="31">
        <f t="shared" si="0"/>
        <v>137475</v>
      </c>
      <c r="E12" s="31">
        <f>C12/12</f>
        <v>15275</v>
      </c>
      <c r="F12"/>
    </row>
    <row r="13" spans="1:11" x14ac:dyDescent="0.25">
      <c r="A13" s="68" t="s">
        <v>51</v>
      </c>
      <c r="B13" s="69"/>
      <c r="C13" s="31">
        <v>185100</v>
      </c>
      <c r="D13" s="31">
        <f t="shared" si="0"/>
        <v>138825</v>
      </c>
      <c r="E13" s="31">
        <f t="shared" ref="E13:E15" si="1">C13/12</f>
        <v>15425</v>
      </c>
      <c r="F13"/>
    </row>
    <row r="14" spans="1:11" x14ac:dyDescent="0.25">
      <c r="A14" s="68" t="s">
        <v>52</v>
      </c>
      <c r="B14" s="69"/>
      <c r="C14" s="31">
        <v>187000</v>
      </c>
      <c r="D14" s="31">
        <f t="shared" si="0"/>
        <v>140250</v>
      </c>
      <c r="E14" s="31">
        <f t="shared" ref="E14" si="2">C14/12</f>
        <v>15583.333333333334</v>
      </c>
      <c r="F14"/>
    </row>
    <row r="15" spans="1:11" x14ac:dyDescent="0.25">
      <c r="A15" s="68" t="s">
        <v>53</v>
      </c>
      <c r="B15" s="69"/>
      <c r="C15" s="31">
        <v>189600</v>
      </c>
      <c r="D15" s="31">
        <f t="shared" si="0"/>
        <v>142200</v>
      </c>
      <c r="E15" s="31">
        <f t="shared" si="1"/>
        <v>15800</v>
      </c>
      <c r="F15"/>
    </row>
    <row r="16" spans="1:11" x14ac:dyDescent="0.25">
      <c r="A16" s="68" t="s">
        <v>54</v>
      </c>
      <c r="B16" s="69"/>
      <c r="C16" s="31">
        <v>192300</v>
      </c>
      <c r="D16" s="31">
        <f t="shared" si="0"/>
        <v>144225</v>
      </c>
      <c r="E16" s="31">
        <f t="shared" ref="E16" si="3">C16/12</f>
        <v>16025</v>
      </c>
      <c r="F16"/>
    </row>
    <row r="18" spans="1:16382" s="24" customFormat="1" ht="15.75" x14ac:dyDescent="0.25">
      <c r="A18"/>
      <c r="B18" s="64" t="s">
        <v>45</v>
      </c>
      <c r="C18" s="64"/>
      <c r="D18" s="27">
        <v>0</v>
      </c>
      <c r="E18"/>
      <c r="F18" s="1"/>
      <c r="G18" s="1"/>
      <c r="H18" s="1"/>
      <c r="I18" s="1"/>
      <c r="J18" s="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pans="1:16382" x14ac:dyDescent="0.25">
      <c r="B19" s="33" t="s">
        <v>46</v>
      </c>
      <c r="C19" s="9"/>
      <c r="D19" s="4"/>
    </row>
    <row r="20" spans="1:16382" x14ac:dyDescent="0.25">
      <c r="C20" s="4"/>
    </row>
    <row r="21" spans="1:16382" ht="45" x14ac:dyDescent="0.25">
      <c r="A21" s="7" t="s">
        <v>6</v>
      </c>
      <c r="B21" s="7" t="s">
        <v>7</v>
      </c>
      <c r="C21" s="7" t="s">
        <v>8</v>
      </c>
      <c r="D21" s="7" t="s">
        <v>9</v>
      </c>
      <c r="E21" s="7" t="s">
        <v>43</v>
      </c>
      <c r="F21" s="7" t="s">
        <v>10</v>
      </c>
      <c r="G21" s="8" t="s">
        <v>3</v>
      </c>
      <c r="H21" s="8" t="s">
        <v>44</v>
      </c>
      <c r="I21" s="7" t="s">
        <v>2</v>
      </c>
      <c r="J21" s="7" t="s">
        <v>4</v>
      </c>
      <c r="K21" s="7" t="s">
        <v>19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spans="1:16382" x14ac:dyDescent="0.25">
      <c r="A22" s="35"/>
      <c r="B22" s="35"/>
      <c r="C22" s="35"/>
      <c r="D22" s="36"/>
      <c r="E22" s="37">
        <f>D6</f>
        <v>0</v>
      </c>
      <c r="F22" s="38" t="s">
        <v>0</v>
      </c>
      <c r="G22" s="39" t="s">
        <v>30</v>
      </c>
      <c r="H22" s="40">
        <v>12</v>
      </c>
      <c r="I22" s="41">
        <v>1</v>
      </c>
      <c r="J22" s="42">
        <f>E22/H22</f>
        <v>0</v>
      </c>
      <c r="K22" s="38" t="str">
        <f>IF(J22&gt;D18, "True", "False")</f>
        <v>False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pans="1:16382" x14ac:dyDescent="0.25">
      <c r="A23" s="35"/>
      <c r="B23" s="35"/>
      <c r="C23" s="35"/>
      <c r="D23" s="35"/>
      <c r="E23" s="26">
        <f>G6</f>
        <v>0</v>
      </c>
      <c r="F23" s="38" t="s">
        <v>0</v>
      </c>
      <c r="G23" s="51" t="s">
        <v>30</v>
      </c>
      <c r="H23" s="51">
        <v>12</v>
      </c>
      <c r="I23" s="41">
        <v>1</v>
      </c>
      <c r="J23" s="42">
        <f>E23/H23</f>
        <v>0</v>
      </c>
      <c r="K23" s="11" t="str">
        <f>IF(J23&gt;D18, "True", "False")</f>
        <v>False</v>
      </c>
    </row>
    <row r="24" spans="1:16382" x14ac:dyDescent="0.25">
      <c r="A24" s="35"/>
      <c r="B24" s="35"/>
      <c r="C24" s="35"/>
      <c r="D24" s="35"/>
      <c r="E24" s="26">
        <f>J6</f>
        <v>0</v>
      </c>
      <c r="F24" s="38" t="s">
        <v>0</v>
      </c>
      <c r="G24" s="51" t="s">
        <v>30</v>
      </c>
      <c r="H24" s="51">
        <v>12</v>
      </c>
      <c r="I24" s="41">
        <v>1</v>
      </c>
      <c r="J24" s="42">
        <f>E24/H24</f>
        <v>0</v>
      </c>
      <c r="K24" s="11" t="str">
        <f>IF(J24&gt;D18, "True", "False")</f>
        <v>False</v>
      </c>
    </row>
    <row r="25" spans="1:16382" x14ac:dyDescent="0.25">
      <c r="D25" s="4"/>
      <c r="E25" s="10"/>
      <c r="F25" s="6"/>
      <c r="G25" s="6"/>
      <c r="H25" s="6"/>
    </row>
    <row r="26" spans="1:16382" s="3" customFormat="1" ht="48.75" x14ac:dyDescent="0.25">
      <c r="A26" s="11"/>
      <c r="B26" s="44" t="s">
        <v>47</v>
      </c>
      <c r="C26" s="12" t="s">
        <v>5</v>
      </c>
      <c r="D26" s="12" t="s">
        <v>29</v>
      </c>
      <c r="E26" s="12" t="s">
        <v>15</v>
      </c>
      <c r="F26" s="13" t="s">
        <v>20</v>
      </c>
      <c r="G26" s="14" t="s">
        <v>17</v>
      </c>
      <c r="H26" s="15" t="s">
        <v>16</v>
      </c>
      <c r="I26" s="20" t="s">
        <v>18</v>
      </c>
      <c r="J26" s="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pans="1:16382" x14ac:dyDescent="0.25">
      <c r="A27" s="11" t="s">
        <v>11</v>
      </c>
      <c r="B27" s="11"/>
      <c r="C27" s="16">
        <f>J22</f>
        <v>0</v>
      </c>
      <c r="D27" s="25">
        <v>0</v>
      </c>
      <c r="E27" s="16">
        <f>+C27*D27</f>
        <v>0</v>
      </c>
      <c r="F27" s="17">
        <f t="shared" ref="F27:F38" si="4">+$D$18*D27</f>
        <v>0</v>
      </c>
      <c r="G27" s="18" t="e">
        <f t="shared" ref="G27:G38" si="5">+F27/C27</f>
        <v>#DIV/0!</v>
      </c>
      <c r="H27" s="19">
        <f t="shared" ref="H27:H38" si="6">+E27-F27</f>
        <v>0</v>
      </c>
      <c r="I27" s="18" t="e">
        <f>+H27/C27</f>
        <v>#DIV/0!</v>
      </c>
      <c r="J27" s="21"/>
    </row>
    <row r="28" spans="1:16382" x14ac:dyDescent="0.25">
      <c r="A28" s="11" t="s">
        <v>12</v>
      </c>
      <c r="B28" s="11"/>
      <c r="C28" s="16">
        <f>J22</f>
        <v>0</v>
      </c>
      <c r="D28" s="25">
        <v>0</v>
      </c>
      <c r="E28" s="16">
        <f t="shared" ref="E28:E38" si="7">+C28*D28</f>
        <v>0</v>
      </c>
      <c r="F28" s="17">
        <f t="shared" si="4"/>
        <v>0</v>
      </c>
      <c r="G28" s="18" t="e">
        <f t="shared" si="5"/>
        <v>#DIV/0!</v>
      </c>
      <c r="H28" s="19">
        <f t="shared" si="6"/>
        <v>0</v>
      </c>
      <c r="I28" s="18" t="e">
        <f t="shared" ref="I28:I38" si="8">+H28/C28</f>
        <v>#DIV/0!</v>
      </c>
      <c r="J28" s="21"/>
    </row>
    <row r="29" spans="1:16382" x14ac:dyDescent="0.25">
      <c r="A29" s="11" t="s">
        <v>13</v>
      </c>
      <c r="B29" s="11"/>
      <c r="C29" s="16">
        <f>J22</f>
        <v>0</v>
      </c>
      <c r="D29" s="25">
        <v>0</v>
      </c>
      <c r="E29" s="16">
        <f t="shared" si="7"/>
        <v>0</v>
      </c>
      <c r="F29" s="17">
        <f t="shared" si="4"/>
        <v>0</v>
      </c>
      <c r="G29" s="18" t="e">
        <f t="shared" si="5"/>
        <v>#DIV/0!</v>
      </c>
      <c r="H29" s="19">
        <f t="shared" si="6"/>
        <v>0</v>
      </c>
      <c r="I29" s="18" t="e">
        <f t="shared" si="8"/>
        <v>#DIV/0!</v>
      </c>
      <c r="J29" s="21"/>
    </row>
    <row r="30" spans="1:16382" x14ac:dyDescent="0.25">
      <c r="A30" s="11" t="s">
        <v>14</v>
      </c>
      <c r="B30" s="11"/>
      <c r="C30" s="16">
        <f>J22</f>
        <v>0</v>
      </c>
      <c r="D30" s="25">
        <v>0</v>
      </c>
      <c r="E30" s="16">
        <f t="shared" si="7"/>
        <v>0</v>
      </c>
      <c r="F30" s="17">
        <f t="shared" si="4"/>
        <v>0</v>
      </c>
      <c r="G30" s="18" t="e">
        <f t="shared" si="5"/>
        <v>#DIV/0!</v>
      </c>
      <c r="H30" s="19">
        <f t="shared" si="6"/>
        <v>0</v>
      </c>
      <c r="I30" s="18" t="e">
        <f t="shared" si="8"/>
        <v>#DIV/0!</v>
      </c>
      <c r="J30" s="21"/>
    </row>
    <row r="31" spans="1:16382" x14ac:dyDescent="0.25">
      <c r="A31" s="11" t="s">
        <v>21</v>
      </c>
      <c r="B31" s="11"/>
      <c r="C31" s="16">
        <f>J22</f>
        <v>0</v>
      </c>
      <c r="D31" s="25">
        <v>0</v>
      </c>
      <c r="E31" s="16">
        <f t="shared" si="7"/>
        <v>0</v>
      </c>
      <c r="F31" s="17">
        <f t="shared" si="4"/>
        <v>0</v>
      </c>
      <c r="G31" s="18" t="e">
        <f t="shared" si="5"/>
        <v>#DIV/0!</v>
      </c>
      <c r="H31" s="19">
        <f t="shared" si="6"/>
        <v>0</v>
      </c>
      <c r="I31" s="18" t="e">
        <f t="shared" si="8"/>
        <v>#DIV/0!</v>
      </c>
      <c r="J31" s="21"/>
    </row>
    <row r="32" spans="1:16382" x14ac:dyDescent="0.25">
      <c r="A32" s="11" t="s">
        <v>22</v>
      </c>
      <c r="B32" s="11"/>
      <c r="C32" s="16">
        <f>J22</f>
        <v>0</v>
      </c>
      <c r="D32" s="25">
        <v>0</v>
      </c>
      <c r="E32" s="16">
        <f t="shared" si="7"/>
        <v>0</v>
      </c>
      <c r="F32" s="17">
        <f t="shared" si="4"/>
        <v>0</v>
      </c>
      <c r="G32" s="18" t="e">
        <f t="shared" si="5"/>
        <v>#DIV/0!</v>
      </c>
      <c r="H32" s="19">
        <f t="shared" si="6"/>
        <v>0</v>
      </c>
      <c r="I32" s="18" t="e">
        <f t="shared" si="8"/>
        <v>#DIV/0!</v>
      </c>
      <c r="J32" s="21"/>
    </row>
    <row r="33" spans="1:10" x14ac:dyDescent="0.25">
      <c r="A33" s="11" t="s">
        <v>23</v>
      </c>
      <c r="B33" s="11"/>
      <c r="C33" s="16">
        <f>J22</f>
        <v>0</v>
      </c>
      <c r="D33" s="25">
        <v>0</v>
      </c>
      <c r="E33" s="16">
        <f t="shared" si="7"/>
        <v>0</v>
      </c>
      <c r="F33" s="17">
        <f t="shared" si="4"/>
        <v>0</v>
      </c>
      <c r="G33" s="18" t="e">
        <f t="shared" si="5"/>
        <v>#DIV/0!</v>
      </c>
      <c r="H33" s="19">
        <f t="shared" si="6"/>
        <v>0</v>
      </c>
      <c r="I33" s="18" t="e">
        <f t="shared" si="8"/>
        <v>#DIV/0!</v>
      </c>
      <c r="J33" s="21"/>
    </row>
    <row r="34" spans="1:10" s="5" customFormat="1" x14ac:dyDescent="0.25">
      <c r="A34" s="11" t="s">
        <v>24</v>
      </c>
      <c r="B34" s="11"/>
      <c r="C34" s="16">
        <f>J22</f>
        <v>0</v>
      </c>
      <c r="D34" s="25">
        <v>0</v>
      </c>
      <c r="E34" s="16">
        <f t="shared" si="7"/>
        <v>0</v>
      </c>
      <c r="F34" s="17">
        <f t="shared" si="4"/>
        <v>0</v>
      </c>
      <c r="G34" s="18" t="e">
        <f t="shared" si="5"/>
        <v>#DIV/0!</v>
      </c>
      <c r="H34" s="19">
        <f t="shared" si="6"/>
        <v>0</v>
      </c>
      <c r="I34" s="18" t="e">
        <f t="shared" si="8"/>
        <v>#DIV/0!</v>
      </c>
      <c r="J34" s="21"/>
    </row>
    <row r="35" spans="1:10" x14ac:dyDescent="0.25">
      <c r="A35" s="11" t="s">
        <v>25</v>
      </c>
      <c r="B35" s="11"/>
      <c r="C35" s="16">
        <f>J22</f>
        <v>0</v>
      </c>
      <c r="D35" s="25">
        <v>0</v>
      </c>
      <c r="E35" s="16">
        <f t="shared" si="7"/>
        <v>0</v>
      </c>
      <c r="F35" s="17">
        <f t="shared" si="4"/>
        <v>0</v>
      </c>
      <c r="G35" s="18" t="e">
        <f t="shared" si="5"/>
        <v>#DIV/0!</v>
      </c>
      <c r="H35" s="19">
        <f t="shared" si="6"/>
        <v>0</v>
      </c>
      <c r="I35" s="18" t="e">
        <f t="shared" si="8"/>
        <v>#DIV/0!</v>
      </c>
      <c r="J35" s="21"/>
    </row>
    <row r="36" spans="1:10" x14ac:dyDescent="0.25">
      <c r="A36" s="11" t="s">
        <v>26</v>
      </c>
      <c r="B36" s="11"/>
      <c r="C36" s="16">
        <f>J22</f>
        <v>0</v>
      </c>
      <c r="D36" s="25">
        <v>0</v>
      </c>
      <c r="E36" s="16">
        <f t="shared" si="7"/>
        <v>0</v>
      </c>
      <c r="F36" s="17">
        <f t="shared" si="4"/>
        <v>0</v>
      </c>
      <c r="G36" s="18" t="e">
        <f t="shared" si="5"/>
        <v>#DIV/0!</v>
      </c>
      <c r="H36" s="19">
        <f t="shared" si="6"/>
        <v>0</v>
      </c>
      <c r="I36" s="18" t="e">
        <f t="shared" si="8"/>
        <v>#DIV/0!</v>
      </c>
      <c r="J36" s="21"/>
    </row>
    <row r="37" spans="1:10" x14ac:dyDescent="0.25">
      <c r="A37" s="11" t="s">
        <v>27</v>
      </c>
      <c r="B37" s="11"/>
      <c r="C37" s="16">
        <f>J22</f>
        <v>0</v>
      </c>
      <c r="D37" s="25">
        <v>0</v>
      </c>
      <c r="E37" s="16">
        <f t="shared" si="7"/>
        <v>0</v>
      </c>
      <c r="F37" s="17">
        <f t="shared" si="4"/>
        <v>0</v>
      </c>
      <c r="G37" s="18" t="e">
        <f t="shared" si="5"/>
        <v>#DIV/0!</v>
      </c>
      <c r="H37" s="19">
        <f t="shared" si="6"/>
        <v>0</v>
      </c>
      <c r="I37" s="18" t="e">
        <f t="shared" si="8"/>
        <v>#DIV/0!</v>
      </c>
      <c r="J37" s="21"/>
    </row>
    <row r="38" spans="1:10" x14ac:dyDescent="0.25">
      <c r="A38" s="11" t="s">
        <v>28</v>
      </c>
      <c r="B38" s="11"/>
      <c r="C38" s="16">
        <f>J22</f>
        <v>0</v>
      </c>
      <c r="D38" s="25">
        <v>0</v>
      </c>
      <c r="E38" s="16">
        <f t="shared" si="7"/>
        <v>0</v>
      </c>
      <c r="F38" s="17">
        <f t="shared" si="4"/>
        <v>0</v>
      </c>
      <c r="G38" s="18" t="e">
        <f t="shared" si="5"/>
        <v>#DIV/0!</v>
      </c>
      <c r="H38" s="19">
        <f t="shared" si="6"/>
        <v>0</v>
      </c>
      <c r="I38" s="18" t="e">
        <f t="shared" si="8"/>
        <v>#DIV/0!</v>
      </c>
      <c r="J38" s="21"/>
    </row>
    <row r="39" spans="1:10" x14ac:dyDescent="0.25">
      <c r="I39" s="21"/>
      <c r="J39"/>
    </row>
    <row r="40" spans="1:10" ht="15.75" thickBot="1" x14ac:dyDescent="0.3">
      <c r="I40" s="21"/>
      <c r="J40"/>
    </row>
    <row r="41" spans="1:10" ht="15.75" thickBot="1" x14ac:dyDescent="0.3">
      <c r="E41" s="53">
        <f>SUM(E27:E38)</f>
        <v>0</v>
      </c>
      <c r="F41" s="54">
        <f>SUM(F27:F38)</f>
        <v>0</v>
      </c>
      <c r="G41" s="54"/>
      <c r="H41" s="55">
        <f>SUM(H27:H38)</f>
        <v>0</v>
      </c>
      <c r="I41" s="21"/>
      <c r="J41"/>
    </row>
    <row r="42" spans="1:10" x14ac:dyDescent="0.25">
      <c r="E42" s="56"/>
      <c r="F42" s="57" t="s">
        <v>48</v>
      </c>
      <c r="G42" s="58"/>
      <c r="H42" s="59"/>
      <c r="I42" s="21"/>
      <c r="J42" s="21"/>
    </row>
    <row r="43" spans="1:10" s="2" customFormat="1" x14ac:dyDescent="0.25">
      <c r="A43"/>
      <c r="B43"/>
      <c r="C43"/>
      <c r="D43"/>
      <c r="E43" s="56"/>
      <c r="F43" s="60"/>
      <c r="G43" s="61"/>
      <c r="H43" s="62">
        <f>H41-H42</f>
        <v>0</v>
      </c>
      <c r="I43" s="22"/>
      <c r="J43" s="21"/>
    </row>
    <row r="44" spans="1:10" x14ac:dyDescent="0.25">
      <c r="F44" s="45"/>
      <c r="G44" s="46"/>
      <c r="H44" s="52" t="e">
        <f>H43/H41</f>
        <v>#DIV/0!</v>
      </c>
      <c r="I44" s="21"/>
      <c r="J44" s="21"/>
    </row>
    <row r="45" spans="1:10" x14ac:dyDescent="0.25">
      <c r="F45" s="45"/>
      <c r="G45" s="46"/>
      <c r="H45" s="47" t="e">
        <f>IF(H44&gt;0%,"Not Met", IF(H44 &lt; -1%, "Too Much", "OK"))</f>
        <v>#DIV/0!</v>
      </c>
      <c r="I45" s="21"/>
      <c r="J45" s="21"/>
    </row>
    <row r="46" spans="1:10" s="2" customFormat="1" ht="15.75" thickBot="1" x14ac:dyDescent="0.3">
      <c r="A46"/>
      <c r="B46"/>
      <c r="C46"/>
      <c r="D46"/>
      <c r="E46"/>
      <c r="F46" s="48"/>
      <c r="G46" s="49"/>
      <c r="H46" s="50"/>
      <c r="I46" s="22"/>
      <c r="J46" s="21"/>
    </row>
    <row r="47" spans="1:10" x14ac:dyDescent="0.25">
      <c r="I47" s="21"/>
      <c r="J47" s="21"/>
    </row>
    <row r="48" spans="1:10" x14ac:dyDescent="0.25">
      <c r="I48" s="21"/>
      <c r="J48" s="21"/>
    </row>
    <row r="49" spans="1:10" x14ac:dyDescent="0.25">
      <c r="I49" s="21"/>
      <c r="J49" s="21"/>
    </row>
    <row r="50" spans="1:10" s="2" customFormat="1" x14ac:dyDescent="0.25">
      <c r="A50"/>
      <c r="B50"/>
      <c r="C50"/>
      <c r="D50"/>
      <c r="E50"/>
      <c r="F50" s="1"/>
      <c r="G50" s="1"/>
      <c r="H50" s="1"/>
      <c r="I50" s="22"/>
      <c r="J50" s="21"/>
    </row>
    <row r="51" spans="1:10" x14ac:dyDescent="0.25">
      <c r="I51" s="21"/>
      <c r="J51" s="21"/>
    </row>
    <row r="52" spans="1:10" s="2" customFormat="1" x14ac:dyDescent="0.25">
      <c r="A52"/>
      <c r="B52"/>
      <c r="C52"/>
      <c r="D52"/>
      <c r="E52"/>
      <c r="F52" s="1"/>
      <c r="G52" s="1"/>
      <c r="H52" s="1"/>
      <c r="I52" s="22"/>
      <c r="J52" s="21"/>
    </row>
    <row r="53" spans="1:10" x14ac:dyDescent="0.25">
      <c r="I53" s="21"/>
      <c r="J53" s="21"/>
    </row>
    <row r="54" spans="1:10" x14ac:dyDescent="0.25">
      <c r="I54" s="21"/>
      <c r="J54" s="21"/>
    </row>
    <row r="55" spans="1:10" s="2" customFormat="1" x14ac:dyDescent="0.25">
      <c r="A55"/>
      <c r="B55"/>
      <c r="C55"/>
      <c r="D55"/>
      <c r="E55"/>
      <c r="F55" s="1"/>
      <c r="G55" s="1"/>
      <c r="H55" s="1"/>
      <c r="I55" s="22"/>
      <c r="J55" s="21"/>
    </row>
    <row r="56" spans="1:10" x14ac:dyDescent="0.25">
      <c r="I56" s="21"/>
      <c r="J56" s="21"/>
    </row>
    <row r="57" spans="1:10" x14ac:dyDescent="0.25">
      <c r="I57" s="21"/>
      <c r="J57" s="21"/>
    </row>
    <row r="58" spans="1:10" x14ac:dyDescent="0.25">
      <c r="I58" s="21"/>
      <c r="J58" s="21"/>
    </row>
    <row r="59" spans="1:10" x14ac:dyDescent="0.25">
      <c r="I59" s="21"/>
      <c r="J59" s="21"/>
    </row>
    <row r="60" spans="1:10" x14ac:dyDescent="0.25">
      <c r="I60" s="21"/>
      <c r="J60" s="21"/>
    </row>
    <row r="61" spans="1:10" x14ac:dyDescent="0.25">
      <c r="I61" s="21"/>
      <c r="J61" s="21"/>
    </row>
    <row r="62" spans="1:10" x14ac:dyDescent="0.25">
      <c r="I62" s="21"/>
      <c r="J62" s="21"/>
    </row>
    <row r="63" spans="1:10" x14ac:dyDescent="0.25">
      <c r="I63" s="21"/>
      <c r="J63" s="21"/>
    </row>
    <row r="64" spans="1:10" x14ac:dyDescent="0.25">
      <c r="I64" s="21"/>
      <c r="J64" s="21"/>
    </row>
    <row r="65" spans="1:10" x14ac:dyDescent="0.25">
      <c r="I65" s="21"/>
      <c r="J65" s="21"/>
    </row>
    <row r="66" spans="1:10" x14ac:dyDescent="0.25">
      <c r="I66" s="21"/>
      <c r="J66" s="21"/>
    </row>
    <row r="67" spans="1:10" x14ac:dyDescent="0.25">
      <c r="I67" s="21"/>
      <c r="J67" s="21"/>
    </row>
    <row r="68" spans="1:10" x14ac:dyDescent="0.25">
      <c r="I68" s="21"/>
      <c r="J68" s="21"/>
    </row>
    <row r="69" spans="1:10" x14ac:dyDescent="0.25">
      <c r="I69" s="21"/>
      <c r="J69" s="21"/>
    </row>
    <row r="70" spans="1:10" x14ac:dyDescent="0.25">
      <c r="I70" s="21"/>
      <c r="J70" s="21"/>
    </row>
    <row r="71" spans="1:10" s="2" customFormat="1" x14ac:dyDescent="0.25">
      <c r="A71"/>
      <c r="B71"/>
      <c r="C71"/>
      <c r="D71"/>
      <c r="E71"/>
      <c r="F71" s="1"/>
      <c r="G71" s="1"/>
      <c r="H71" s="1"/>
      <c r="I71" s="22"/>
      <c r="J71" s="21"/>
    </row>
    <row r="72" spans="1:10" x14ac:dyDescent="0.25">
      <c r="I72" s="21"/>
      <c r="J72" s="21"/>
    </row>
    <row r="73" spans="1:10" x14ac:dyDescent="0.25">
      <c r="I73" s="21"/>
      <c r="J73" s="21"/>
    </row>
    <row r="74" spans="1:10" x14ac:dyDescent="0.25">
      <c r="I74" s="21"/>
      <c r="J74" s="21"/>
    </row>
    <row r="75" spans="1:10" x14ac:dyDescent="0.25">
      <c r="I75" s="21"/>
      <c r="J75" s="21"/>
    </row>
    <row r="76" spans="1:10" x14ac:dyDescent="0.25">
      <c r="I76" s="21"/>
      <c r="J76" s="21"/>
    </row>
    <row r="77" spans="1:10" x14ac:dyDescent="0.25">
      <c r="I77" s="21"/>
      <c r="J77" s="21"/>
    </row>
    <row r="78" spans="1:10" x14ac:dyDescent="0.25">
      <c r="I78" s="21"/>
      <c r="J78" s="21"/>
    </row>
    <row r="79" spans="1:10" x14ac:dyDescent="0.25">
      <c r="I79" s="21"/>
      <c r="J79" s="21"/>
    </row>
    <row r="80" spans="1:10" x14ac:dyDescent="0.25">
      <c r="I80" s="23"/>
      <c r="J80" s="21"/>
    </row>
    <row r="81" spans="1:10" x14ac:dyDescent="0.25">
      <c r="I81" s="23"/>
      <c r="J81" s="21"/>
    </row>
    <row r="82" spans="1:10" x14ac:dyDescent="0.25">
      <c r="I82" s="23"/>
      <c r="J82" s="21"/>
    </row>
    <row r="83" spans="1:10" x14ac:dyDescent="0.25">
      <c r="I83" s="21"/>
      <c r="J83" s="21"/>
    </row>
    <row r="84" spans="1:10" s="1" customFormat="1" x14ac:dyDescent="0.25">
      <c r="A84"/>
      <c r="B84"/>
      <c r="C84"/>
      <c r="D84"/>
      <c r="E84"/>
    </row>
    <row r="85" spans="1:10" s="1" customFormat="1" x14ac:dyDescent="0.25">
      <c r="A85"/>
      <c r="B85"/>
      <c r="C85"/>
      <c r="D85"/>
      <c r="E85"/>
    </row>
    <row r="86" spans="1:10" s="1" customFormat="1" x14ac:dyDescent="0.25">
      <c r="A86"/>
      <c r="B86"/>
      <c r="C86"/>
      <c r="D86"/>
      <c r="E86"/>
    </row>
    <row r="87" spans="1:10" s="1" customFormat="1" x14ac:dyDescent="0.25">
      <c r="A87"/>
      <c r="B87"/>
      <c r="C87"/>
      <c r="D87"/>
      <c r="E87"/>
    </row>
  </sheetData>
  <mergeCells count="12">
    <mergeCell ref="A9:B9"/>
    <mergeCell ref="A10:B10"/>
    <mergeCell ref="A11:B11"/>
    <mergeCell ref="B18:C18"/>
    <mergeCell ref="A1:K2"/>
    <mergeCell ref="A3:B3"/>
    <mergeCell ref="A8:B8"/>
    <mergeCell ref="A12:B12"/>
    <mergeCell ref="A13:B13"/>
    <mergeCell ref="A15:B15"/>
    <mergeCell ref="A14:B14"/>
    <mergeCell ref="A16:B1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90"/>
  <sheetViews>
    <sheetView workbookViewId="0">
      <selection activeCell="K27" sqref="K27"/>
    </sheetView>
  </sheetViews>
  <sheetFormatPr defaultRowHeight="15" x14ac:dyDescent="0.25"/>
  <cols>
    <col min="1" max="1" width="11.42578125" customWidth="1"/>
    <col min="2" max="2" width="23.28515625" bestFit="1" customWidth="1"/>
    <col min="3" max="3" width="16" customWidth="1"/>
    <col min="4" max="4" width="13.7109375" bestFit="1" customWidth="1"/>
    <col min="5" max="5" width="16.5703125" customWidth="1"/>
    <col min="6" max="6" width="14.28515625" style="1" customWidth="1"/>
    <col min="7" max="7" width="14.85546875" style="1" customWidth="1"/>
    <col min="8" max="8" width="10" style="1" customWidth="1"/>
    <col min="9" max="9" width="14.42578125" style="1" customWidth="1"/>
    <col min="10" max="10" width="13.85546875" style="1" customWidth="1"/>
  </cols>
  <sheetData>
    <row r="1" spans="1:11" ht="15" customHeight="1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H3" s="34"/>
    </row>
    <row r="4" spans="1:11" x14ac:dyDescent="0.25">
      <c r="A4" s="66" t="s">
        <v>32</v>
      </c>
      <c r="B4" s="66"/>
    </row>
    <row r="5" spans="1:11" x14ac:dyDescent="0.25">
      <c r="C5" t="s">
        <v>33</v>
      </c>
      <c r="D5" s="27">
        <v>0</v>
      </c>
      <c r="F5" t="s">
        <v>33</v>
      </c>
      <c r="G5" s="27">
        <v>0</v>
      </c>
      <c r="I5" t="s">
        <v>33</v>
      </c>
      <c r="J5" s="27">
        <v>0</v>
      </c>
    </row>
    <row r="6" spans="1:11" ht="30" x14ac:dyDescent="0.25">
      <c r="C6" s="32" t="s">
        <v>34</v>
      </c>
      <c r="D6" s="27">
        <v>0</v>
      </c>
      <c r="F6" s="32" t="s">
        <v>34</v>
      </c>
      <c r="G6" s="27">
        <v>0</v>
      </c>
      <c r="I6" s="32" t="s">
        <v>34</v>
      </c>
      <c r="J6" s="27">
        <v>0</v>
      </c>
    </row>
    <row r="7" spans="1:11" x14ac:dyDescent="0.25">
      <c r="C7" t="s">
        <v>35</v>
      </c>
      <c r="D7" s="27"/>
      <c r="F7" t="s">
        <v>35</v>
      </c>
      <c r="G7" s="27"/>
      <c r="I7" t="s">
        <v>35</v>
      </c>
      <c r="J7" s="27"/>
    </row>
    <row r="8" spans="1:11" x14ac:dyDescent="0.25">
      <c r="C8" t="s">
        <v>36</v>
      </c>
      <c r="D8" s="26">
        <f>SUM(D5:D7)</f>
        <v>0</v>
      </c>
      <c r="F8" t="s">
        <v>36</v>
      </c>
      <c r="G8" s="26">
        <f>SUM(G5:G7)</f>
        <v>0</v>
      </c>
      <c r="I8" t="s">
        <v>36</v>
      </c>
      <c r="J8" s="26">
        <f>SUM(J5:J7)</f>
        <v>0</v>
      </c>
    </row>
    <row r="9" spans="1:11" x14ac:dyDescent="0.25">
      <c r="D9" s="28"/>
    </row>
    <row r="10" spans="1:11" ht="30" x14ac:dyDescent="0.25">
      <c r="A10" s="67" t="s">
        <v>37</v>
      </c>
      <c r="B10" s="67"/>
      <c r="C10" s="29" t="s">
        <v>41</v>
      </c>
      <c r="D10" s="29" t="s">
        <v>42</v>
      </c>
      <c r="E10" s="30" t="s">
        <v>38</v>
      </c>
      <c r="F10"/>
    </row>
    <row r="11" spans="1:11" x14ac:dyDescent="0.25">
      <c r="A11" s="63" t="s">
        <v>39</v>
      </c>
      <c r="B11" s="63"/>
      <c r="C11" s="26">
        <v>199700</v>
      </c>
      <c r="D11" s="26">
        <f>(C11/12)*9</f>
        <v>149775</v>
      </c>
      <c r="E11" s="26">
        <f>C11/12</f>
        <v>16641.666666666668</v>
      </c>
      <c r="F11"/>
    </row>
    <row r="12" spans="1:11" x14ac:dyDescent="0.25">
      <c r="A12" s="63" t="s">
        <v>40</v>
      </c>
      <c r="B12" s="63"/>
      <c r="C12" s="26">
        <v>179700</v>
      </c>
      <c r="D12" s="26">
        <f>(C12/12)*9</f>
        <v>134775</v>
      </c>
      <c r="E12" s="26">
        <f>C12/12</f>
        <v>14975</v>
      </c>
      <c r="F12"/>
    </row>
    <row r="13" spans="1:11" x14ac:dyDescent="0.25">
      <c r="A13" s="63" t="s">
        <v>49</v>
      </c>
      <c r="B13" s="63"/>
      <c r="C13" s="31">
        <v>181500</v>
      </c>
      <c r="D13" s="31">
        <f t="shared" ref="D13:D18" si="0">E13*9</f>
        <v>136125</v>
      </c>
      <c r="E13" s="31">
        <f>C13/12</f>
        <v>15125</v>
      </c>
      <c r="F13"/>
    </row>
    <row r="14" spans="1:11" x14ac:dyDescent="0.25">
      <c r="A14" s="68" t="s">
        <v>50</v>
      </c>
      <c r="B14" s="69"/>
      <c r="C14" s="31">
        <v>183300</v>
      </c>
      <c r="D14" s="31">
        <f t="shared" si="0"/>
        <v>137475</v>
      </c>
      <c r="E14" s="31">
        <f>C14/12</f>
        <v>15275</v>
      </c>
      <c r="F14"/>
    </row>
    <row r="15" spans="1:11" x14ac:dyDescent="0.25">
      <c r="A15" s="68" t="s">
        <v>51</v>
      </c>
      <c r="B15" s="69"/>
      <c r="C15" s="31">
        <v>185100</v>
      </c>
      <c r="D15" s="31">
        <f t="shared" si="0"/>
        <v>138825</v>
      </c>
      <c r="E15" s="31">
        <f t="shared" ref="E15:E17" si="1">C15/12</f>
        <v>15425</v>
      </c>
      <c r="F15"/>
    </row>
    <row r="16" spans="1:11" x14ac:dyDescent="0.25">
      <c r="A16" s="68" t="s">
        <v>52</v>
      </c>
      <c r="B16" s="69"/>
      <c r="C16" s="31">
        <v>187000</v>
      </c>
      <c r="D16" s="31">
        <f t="shared" si="0"/>
        <v>140250</v>
      </c>
      <c r="E16" s="31">
        <f t="shared" ref="E16" si="2">C16/12</f>
        <v>15583.333333333334</v>
      </c>
      <c r="F16"/>
    </row>
    <row r="17" spans="1:16382" x14ac:dyDescent="0.25">
      <c r="A17" s="68" t="s">
        <v>53</v>
      </c>
      <c r="B17" s="69"/>
      <c r="C17" s="31">
        <v>189600</v>
      </c>
      <c r="D17" s="31">
        <f t="shared" si="0"/>
        <v>142200</v>
      </c>
      <c r="E17" s="31">
        <f t="shared" si="1"/>
        <v>15800</v>
      </c>
      <c r="F17"/>
    </row>
    <row r="18" spans="1:16382" x14ac:dyDescent="0.25">
      <c r="A18" s="68" t="s">
        <v>54</v>
      </c>
      <c r="B18" s="69"/>
      <c r="C18" s="31">
        <v>192300</v>
      </c>
      <c r="D18" s="31">
        <f t="shared" si="0"/>
        <v>144225</v>
      </c>
      <c r="E18" s="31">
        <f t="shared" ref="E18" si="3">C18/12</f>
        <v>16025</v>
      </c>
      <c r="F18"/>
    </row>
    <row r="20" spans="1:16382" s="24" customFormat="1" ht="15.75" x14ac:dyDescent="0.25">
      <c r="A20"/>
      <c r="B20" s="64" t="s">
        <v>45</v>
      </c>
      <c r="C20" s="64"/>
      <c r="D20" s="27">
        <v>0</v>
      </c>
      <c r="E20"/>
      <c r="F20" s="1"/>
      <c r="G20" s="1"/>
      <c r="H20" s="1"/>
      <c r="I20" s="1"/>
      <c r="J20" s="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16382" x14ac:dyDescent="0.25">
      <c r="B21" s="33" t="s">
        <v>46</v>
      </c>
      <c r="C21" s="9"/>
      <c r="D21" s="4"/>
    </row>
    <row r="22" spans="1:16382" x14ac:dyDescent="0.25">
      <c r="C22" s="4"/>
    </row>
    <row r="23" spans="1:16382" ht="45" x14ac:dyDescent="0.25">
      <c r="A23" s="7" t="s">
        <v>6</v>
      </c>
      <c r="B23" s="7" t="s">
        <v>7</v>
      </c>
      <c r="C23" s="7" t="s">
        <v>8</v>
      </c>
      <c r="D23" s="7" t="s">
        <v>9</v>
      </c>
      <c r="E23" s="7" t="s">
        <v>43</v>
      </c>
      <c r="F23" s="7" t="s">
        <v>10</v>
      </c>
      <c r="G23" s="8" t="s">
        <v>3</v>
      </c>
      <c r="H23" s="8" t="s">
        <v>44</v>
      </c>
      <c r="I23" s="7" t="s">
        <v>2</v>
      </c>
      <c r="J23" s="7" t="s">
        <v>4</v>
      </c>
      <c r="K23" s="7" t="s">
        <v>19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</row>
    <row r="24" spans="1:16382" x14ac:dyDescent="0.25">
      <c r="A24" s="35"/>
      <c r="B24" s="35"/>
      <c r="C24" s="35"/>
      <c r="D24" s="36"/>
      <c r="E24" s="37">
        <f>D8</f>
        <v>0</v>
      </c>
      <c r="F24" s="38" t="s">
        <v>0</v>
      </c>
      <c r="G24" s="39" t="s">
        <v>1</v>
      </c>
      <c r="H24" s="40">
        <v>9</v>
      </c>
      <c r="I24" s="41">
        <v>1</v>
      </c>
      <c r="J24" s="42">
        <f>E24/H24</f>
        <v>0</v>
      </c>
      <c r="K24" s="38" t="str">
        <f>IF(J24&gt;D20, "True", "False")</f>
        <v>False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pans="1:16382" x14ac:dyDescent="0.25">
      <c r="A25" s="35"/>
      <c r="B25" s="35"/>
      <c r="C25" s="35"/>
      <c r="D25" s="35"/>
      <c r="E25" s="26">
        <f>G8</f>
        <v>0</v>
      </c>
      <c r="F25" s="38" t="s">
        <v>0</v>
      </c>
      <c r="G25" s="51" t="s">
        <v>1</v>
      </c>
      <c r="H25" s="51">
        <v>9</v>
      </c>
      <c r="I25" s="41">
        <v>1</v>
      </c>
      <c r="J25" s="42">
        <f>E25/H25</f>
        <v>0</v>
      </c>
      <c r="K25" s="38" t="str">
        <f>IF(J25&gt;D20, "True", "False")</f>
        <v>False</v>
      </c>
    </row>
    <row r="26" spans="1:16382" x14ac:dyDescent="0.25">
      <c r="A26" s="35"/>
      <c r="B26" s="35"/>
      <c r="C26" s="35"/>
      <c r="D26" s="35"/>
      <c r="E26" s="26">
        <f>J8</f>
        <v>0</v>
      </c>
      <c r="F26" s="38" t="s">
        <v>0</v>
      </c>
      <c r="G26" s="51" t="s">
        <v>1</v>
      </c>
      <c r="H26" s="51">
        <v>9</v>
      </c>
      <c r="I26" s="41">
        <v>1</v>
      </c>
      <c r="J26" s="42">
        <f>E26/H26</f>
        <v>0</v>
      </c>
      <c r="K26" s="38" t="str">
        <f>IF(J26&gt;D20, "True", "False")</f>
        <v>False</v>
      </c>
    </row>
    <row r="27" spans="1:16382" x14ac:dyDescent="0.25">
      <c r="J27"/>
    </row>
    <row r="28" spans="1:16382" x14ac:dyDescent="0.25">
      <c r="D28" s="4"/>
      <c r="E28" s="10"/>
      <c r="F28" s="6"/>
      <c r="G28" s="6"/>
      <c r="H28" s="6"/>
      <c r="J28"/>
    </row>
    <row r="29" spans="1:16382" s="3" customFormat="1" ht="64.5" customHeight="1" x14ac:dyDescent="0.25">
      <c r="A29" s="11"/>
      <c r="B29" s="44" t="s">
        <v>47</v>
      </c>
      <c r="C29" s="12" t="s">
        <v>5</v>
      </c>
      <c r="D29" s="12" t="s">
        <v>29</v>
      </c>
      <c r="E29" s="12" t="s">
        <v>15</v>
      </c>
      <c r="F29" s="13" t="s">
        <v>20</v>
      </c>
      <c r="G29" s="14" t="s">
        <v>17</v>
      </c>
      <c r="H29" s="15" t="s">
        <v>16</v>
      </c>
      <c r="I29" s="20" t="s">
        <v>18</v>
      </c>
      <c r="J29" s="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pans="1:16382" x14ac:dyDescent="0.25">
      <c r="A30" s="11" t="s">
        <v>11</v>
      </c>
      <c r="B30" s="11"/>
      <c r="C30" s="16">
        <f>J24</f>
        <v>0</v>
      </c>
      <c r="D30" s="25">
        <v>0</v>
      </c>
      <c r="E30" s="16">
        <f>+C30*D30</f>
        <v>0</v>
      </c>
      <c r="F30" s="17">
        <f t="shared" ref="F30:F41" si="4">+$D$20*D30</f>
        <v>0</v>
      </c>
      <c r="G30" s="18" t="e">
        <f t="shared" ref="G30:G41" si="5">+F30/C30</f>
        <v>#DIV/0!</v>
      </c>
      <c r="H30" s="19">
        <f t="shared" ref="H30:H41" si="6">+E30-F30</f>
        <v>0</v>
      </c>
      <c r="I30" s="18" t="e">
        <f>+H30/C30</f>
        <v>#DIV/0!</v>
      </c>
      <c r="J30" s="21"/>
    </row>
    <row r="31" spans="1:16382" x14ac:dyDescent="0.25">
      <c r="A31" s="11" t="s">
        <v>12</v>
      </c>
      <c r="B31" s="11"/>
      <c r="C31" s="16">
        <f>J24</f>
        <v>0</v>
      </c>
      <c r="D31" s="25">
        <v>0</v>
      </c>
      <c r="E31" s="16">
        <f t="shared" ref="E31:E41" si="7">+C31*D31</f>
        <v>0</v>
      </c>
      <c r="F31" s="17">
        <f t="shared" si="4"/>
        <v>0</v>
      </c>
      <c r="G31" s="18" t="e">
        <f t="shared" si="5"/>
        <v>#DIV/0!</v>
      </c>
      <c r="H31" s="19">
        <f t="shared" si="6"/>
        <v>0</v>
      </c>
      <c r="I31" s="18" t="e">
        <f t="shared" ref="I31:I41" si="8">+H31/C31</f>
        <v>#DIV/0!</v>
      </c>
      <c r="J31" s="21"/>
    </row>
    <row r="32" spans="1:16382" x14ac:dyDescent="0.25">
      <c r="A32" s="11" t="s">
        <v>13</v>
      </c>
      <c r="B32" s="11"/>
      <c r="C32" s="16">
        <f>J24</f>
        <v>0</v>
      </c>
      <c r="D32" s="25">
        <v>0</v>
      </c>
      <c r="E32" s="16">
        <f t="shared" si="7"/>
        <v>0</v>
      </c>
      <c r="F32" s="17">
        <f t="shared" si="4"/>
        <v>0</v>
      </c>
      <c r="G32" s="18" t="e">
        <f t="shared" si="5"/>
        <v>#DIV/0!</v>
      </c>
      <c r="H32" s="19">
        <f t="shared" si="6"/>
        <v>0</v>
      </c>
      <c r="I32" s="18" t="e">
        <f t="shared" si="8"/>
        <v>#DIV/0!</v>
      </c>
      <c r="J32" s="21"/>
    </row>
    <row r="33" spans="1:10" x14ac:dyDescent="0.25">
      <c r="A33" s="11" t="s">
        <v>14</v>
      </c>
      <c r="B33" s="11"/>
      <c r="C33" s="16">
        <f>J24</f>
        <v>0</v>
      </c>
      <c r="D33" s="25">
        <v>0</v>
      </c>
      <c r="E33" s="16">
        <f t="shared" si="7"/>
        <v>0</v>
      </c>
      <c r="F33" s="17">
        <f t="shared" si="4"/>
        <v>0</v>
      </c>
      <c r="G33" s="18" t="e">
        <f t="shared" si="5"/>
        <v>#DIV/0!</v>
      </c>
      <c r="H33" s="19">
        <f t="shared" si="6"/>
        <v>0</v>
      </c>
      <c r="I33" s="18" t="e">
        <f t="shared" si="8"/>
        <v>#DIV/0!</v>
      </c>
      <c r="J33" s="21"/>
    </row>
    <row r="34" spans="1:10" x14ac:dyDescent="0.25">
      <c r="A34" s="11" t="s">
        <v>21</v>
      </c>
      <c r="B34" s="11"/>
      <c r="C34" s="16">
        <f>J24</f>
        <v>0</v>
      </c>
      <c r="D34" s="25">
        <v>0</v>
      </c>
      <c r="E34" s="16">
        <f t="shared" si="7"/>
        <v>0</v>
      </c>
      <c r="F34" s="17">
        <f t="shared" si="4"/>
        <v>0</v>
      </c>
      <c r="G34" s="18" t="e">
        <f t="shared" si="5"/>
        <v>#DIV/0!</v>
      </c>
      <c r="H34" s="19">
        <f t="shared" si="6"/>
        <v>0</v>
      </c>
      <c r="I34" s="18" t="e">
        <f t="shared" si="8"/>
        <v>#DIV/0!</v>
      </c>
      <c r="J34" s="21"/>
    </row>
    <row r="35" spans="1:10" x14ac:dyDescent="0.25">
      <c r="A35" s="11" t="s">
        <v>22</v>
      </c>
      <c r="B35" s="11"/>
      <c r="C35" s="16">
        <f>J24</f>
        <v>0</v>
      </c>
      <c r="D35" s="25">
        <v>0</v>
      </c>
      <c r="E35" s="16">
        <f t="shared" si="7"/>
        <v>0</v>
      </c>
      <c r="F35" s="17">
        <f t="shared" si="4"/>
        <v>0</v>
      </c>
      <c r="G35" s="18" t="e">
        <f t="shared" si="5"/>
        <v>#DIV/0!</v>
      </c>
      <c r="H35" s="19">
        <f t="shared" si="6"/>
        <v>0</v>
      </c>
      <c r="I35" s="18" t="e">
        <f t="shared" si="8"/>
        <v>#DIV/0!</v>
      </c>
      <c r="J35" s="21"/>
    </row>
    <row r="36" spans="1:10" x14ac:dyDescent="0.25">
      <c r="A36" s="11" t="s">
        <v>23</v>
      </c>
      <c r="B36" s="11"/>
      <c r="C36" s="16">
        <f>J24</f>
        <v>0</v>
      </c>
      <c r="D36" s="25">
        <v>0</v>
      </c>
      <c r="E36" s="16">
        <f t="shared" si="7"/>
        <v>0</v>
      </c>
      <c r="F36" s="17">
        <f t="shared" si="4"/>
        <v>0</v>
      </c>
      <c r="G36" s="18" t="e">
        <f t="shared" si="5"/>
        <v>#DIV/0!</v>
      </c>
      <c r="H36" s="19">
        <f t="shared" si="6"/>
        <v>0</v>
      </c>
      <c r="I36" s="18" t="e">
        <f t="shared" si="8"/>
        <v>#DIV/0!</v>
      </c>
      <c r="J36" s="21"/>
    </row>
    <row r="37" spans="1:10" s="5" customFormat="1" x14ac:dyDescent="0.25">
      <c r="A37" s="11" t="s">
        <v>24</v>
      </c>
      <c r="B37" s="11"/>
      <c r="C37" s="16">
        <f>J24</f>
        <v>0</v>
      </c>
      <c r="D37" s="25">
        <v>0</v>
      </c>
      <c r="E37" s="16">
        <f t="shared" si="7"/>
        <v>0</v>
      </c>
      <c r="F37" s="17">
        <f t="shared" si="4"/>
        <v>0</v>
      </c>
      <c r="G37" s="18" t="e">
        <f t="shared" si="5"/>
        <v>#DIV/0!</v>
      </c>
      <c r="H37" s="19">
        <f t="shared" si="6"/>
        <v>0</v>
      </c>
      <c r="I37" s="18" t="e">
        <f t="shared" si="8"/>
        <v>#DIV/0!</v>
      </c>
      <c r="J37" s="21"/>
    </row>
    <row r="38" spans="1:10" x14ac:dyDescent="0.25">
      <c r="A38" s="11" t="s">
        <v>25</v>
      </c>
      <c r="B38" s="11"/>
      <c r="C38" s="16">
        <f>J24</f>
        <v>0</v>
      </c>
      <c r="D38" s="25">
        <v>0</v>
      </c>
      <c r="E38" s="16">
        <f t="shared" si="7"/>
        <v>0</v>
      </c>
      <c r="F38" s="17">
        <f t="shared" si="4"/>
        <v>0</v>
      </c>
      <c r="G38" s="18" t="e">
        <f t="shared" si="5"/>
        <v>#DIV/0!</v>
      </c>
      <c r="H38" s="19">
        <f t="shared" si="6"/>
        <v>0</v>
      </c>
      <c r="I38" s="18" t="e">
        <f t="shared" si="8"/>
        <v>#DIV/0!</v>
      </c>
      <c r="J38" s="21"/>
    </row>
    <row r="39" spans="1:10" x14ac:dyDescent="0.25">
      <c r="A39" s="11" t="s">
        <v>26</v>
      </c>
      <c r="B39" s="11"/>
      <c r="C39" s="16">
        <f>J24</f>
        <v>0</v>
      </c>
      <c r="D39" s="25">
        <v>0</v>
      </c>
      <c r="E39" s="16">
        <f t="shared" si="7"/>
        <v>0</v>
      </c>
      <c r="F39" s="17">
        <f t="shared" si="4"/>
        <v>0</v>
      </c>
      <c r="G39" s="18" t="e">
        <f t="shared" si="5"/>
        <v>#DIV/0!</v>
      </c>
      <c r="H39" s="19">
        <f t="shared" si="6"/>
        <v>0</v>
      </c>
      <c r="I39" s="18" t="e">
        <f t="shared" si="8"/>
        <v>#DIV/0!</v>
      </c>
      <c r="J39" s="21"/>
    </row>
    <row r="40" spans="1:10" x14ac:dyDescent="0.25">
      <c r="A40" s="11" t="s">
        <v>27</v>
      </c>
      <c r="B40" s="11"/>
      <c r="C40" s="16">
        <f>J24</f>
        <v>0</v>
      </c>
      <c r="D40" s="25">
        <v>0</v>
      </c>
      <c r="E40" s="16">
        <f t="shared" si="7"/>
        <v>0</v>
      </c>
      <c r="F40" s="17">
        <f t="shared" si="4"/>
        <v>0</v>
      </c>
      <c r="G40" s="18" t="e">
        <f t="shared" si="5"/>
        <v>#DIV/0!</v>
      </c>
      <c r="H40" s="19">
        <f t="shared" si="6"/>
        <v>0</v>
      </c>
      <c r="I40" s="18" t="e">
        <f t="shared" si="8"/>
        <v>#DIV/0!</v>
      </c>
      <c r="J40" s="21"/>
    </row>
    <row r="41" spans="1:10" x14ac:dyDescent="0.25">
      <c r="A41" s="11" t="s">
        <v>28</v>
      </c>
      <c r="B41" s="11"/>
      <c r="C41" s="16">
        <f>J24</f>
        <v>0</v>
      </c>
      <c r="D41" s="25">
        <v>0</v>
      </c>
      <c r="E41" s="16">
        <f t="shared" si="7"/>
        <v>0</v>
      </c>
      <c r="F41" s="17">
        <f t="shared" si="4"/>
        <v>0</v>
      </c>
      <c r="G41" s="18" t="e">
        <f t="shared" si="5"/>
        <v>#DIV/0!</v>
      </c>
      <c r="H41" s="19">
        <f t="shared" si="6"/>
        <v>0</v>
      </c>
      <c r="I41" s="18" t="e">
        <f t="shared" si="8"/>
        <v>#DIV/0!</v>
      </c>
      <c r="J41" s="21"/>
    </row>
    <row r="42" spans="1:10" x14ac:dyDescent="0.25">
      <c r="I42" s="21"/>
      <c r="J42"/>
    </row>
    <row r="43" spans="1:10" x14ac:dyDescent="0.25">
      <c r="I43" s="21"/>
      <c r="J43"/>
    </row>
    <row r="44" spans="1:10" ht="15.75" thickBot="1" x14ac:dyDescent="0.3">
      <c r="I44" s="21"/>
      <c r="J44" s="21"/>
    </row>
    <row r="45" spans="1:10" ht="15.75" thickBot="1" x14ac:dyDescent="0.3">
      <c r="E45" s="53">
        <f>SUM(E30:E41)</f>
        <v>0</v>
      </c>
      <c r="F45" s="54">
        <f>SUM(F30:F41)</f>
        <v>0</v>
      </c>
      <c r="G45" s="54"/>
      <c r="H45" s="55">
        <f>SUM(H30:H41)</f>
        <v>0</v>
      </c>
      <c r="I45" s="21"/>
      <c r="J45" s="21"/>
    </row>
    <row r="46" spans="1:10" s="2" customFormat="1" x14ac:dyDescent="0.25">
      <c r="A46"/>
      <c r="B46"/>
      <c r="C46"/>
      <c r="D46"/>
      <c r="E46" s="56"/>
      <c r="F46" s="57" t="s">
        <v>48</v>
      </c>
      <c r="G46" s="58"/>
      <c r="H46" s="59"/>
      <c r="I46" s="22"/>
      <c r="J46" s="21"/>
    </row>
    <row r="47" spans="1:10" x14ac:dyDescent="0.25">
      <c r="E47" s="56"/>
      <c r="F47" s="60"/>
      <c r="G47" s="61"/>
      <c r="H47" s="62">
        <f>H45-H46</f>
        <v>0</v>
      </c>
      <c r="I47" s="21"/>
      <c r="J47" s="21"/>
    </row>
    <row r="48" spans="1:10" x14ac:dyDescent="0.25">
      <c r="F48" s="45"/>
      <c r="G48" s="46"/>
      <c r="H48" s="52" t="e">
        <f>H47/H45</f>
        <v>#DIV/0!</v>
      </c>
      <c r="I48" s="21"/>
      <c r="J48" s="21"/>
    </row>
    <row r="49" spans="1:10" s="2" customFormat="1" x14ac:dyDescent="0.25">
      <c r="A49"/>
      <c r="B49"/>
      <c r="C49"/>
      <c r="D49"/>
      <c r="E49"/>
      <c r="F49" s="45"/>
      <c r="G49" s="46"/>
      <c r="H49" s="47" t="e">
        <f>IF(H48&gt;0%,"Not Met", IF(H48 &lt; -1%, "Too Much", "OK"))</f>
        <v>#DIV/0!</v>
      </c>
      <c r="I49" s="22"/>
      <c r="J49" s="21"/>
    </row>
    <row r="50" spans="1:10" ht="15.75" thickBot="1" x14ac:dyDescent="0.3">
      <c r="F50" s="48"/>
      <c r="G50" s="49"/>
      <c r="H50" s="50"/>
      <c r="I50" s="21"/>
      <c r="J50" s="21"/>
    </row>
    <row r="51" spans="1:10" x14ac:dyDescent="0.25">
      <c r="I51" s="21"/>
      <c r="J51" s="21"/>
    </row>
    <row r="52" spans="1:10" x14ac:dyDescent="0.25">
      <c r="I52" s="21"/>
      <c r="J52" s="21"/>
    </row>
    <row r="53" spans="1:10" s="2" customFormat="1" x14ac:dyDescent="0.25">
      <c r="A53"/>
      <c r="B53"/>
      <c r="C53"/>
      <c r="D53"/>
      <c r="E53"/>
      <c r="F53" s="1"/>
      <c r="G53" s="1"/>
      <c r="H53" s="1"/>
      <c r="I53" s="22"/>
      <c r="J53" s="21"/>
    </row>
    <row r="54" spans="1:10" x14ac:dyDescent="0.25">
      <c r="I54" s="21"/>
      <c r="J54" s="21"/>
    </row>
    <row r="55" spans="1:10" s="2" customFormat="1" x14ac:dyDescent="0.25">
      <c r="A55"/>
      <c r="B55"/>
      <c r="C55"/>
      <c r="D55"/>
      <c r="E55"/>
      <c r="F55" s="1"/>
      <c r="G55" s="1"/>
      <c r="H55" s="1"/>
      <c r="I55" s="22"/>
      <c r="J55" s="21"/>
    </row>
    <row r="56" spans="1:10" x14ac:dyDescent="0.25">
      <c r="I56" s="21"/>
      <c r="J56" s="21"/>
    </row>
    <row r="57" spans="1:10" x14ac:dyDescent="0.25">
      <c r="I57" s="21"/>
      <c r="J57" s="21"/>
    </row>
    <row r="58" spans="1:10" s="2" customFormat="1" x14ac:dyDescent="0.25">
      <c r="A58"/>
      <c r="B58"/>
      <c r="C58"/>
      <c r="D58"/>
      <c r="E58"/>
      <c r="F58" s="1"/>
      <c r="G58" s="1"/>
      <c r="H58" s="1"/>
      <c r="I58" s="22"/>
      <c r="J58" s="21"/>
    </row>
    <row r="59" spans="1:10" x14ac:dyDescent="0.25">
      <c r="I59" s="21"/>
      <c r="J59" s="21"/>
    </row>
    <row r="60" spans="1:10" x14ac:dyDescent="0.25">
      <c r="I60" s="21"/>
      <c r="J60" s="21"/>
    </row>
    <row r="61" spans="1:10" x14ac:dyDescent="0.25">
      <c r="I61" s="21"/>
      <c r="J61" s="21"/>
    </row>
    <row r="62" spans="1:10" x14ac:dyDescent="0.25">
      <c r="I62" s="21"/>
      <c r="J62" s="21"/>
    </row>
    <row r="63" spans="1:10" x14ac:dyDescent="0.25">
      <c r="I63" s="21"/>
      <c r="J63" s="21"/>
    </row>
    <row r="64" spans="1:10" x14ac:dyDescent="0.25">
      <c r="I64" s="21"/>
      <c r="J64" s="21"/>
    </row>
    <row r="65" spans="1:10" x14ac:dyDescent="0.25">
      <c r="I65" s="21"/>
      <c r="J65" s="21"/>
    </row>
    <row r="66" spans="1:10" x14ac:dyDescent="0.25">
      <c r="I66" s="21"/>
      <c r="J66" s="21"/>
    </row>
    <row r="67" spans="1:10" x14ac:dyDescent="0.25">
      <c r="I67" s="21"/>
      <c r="J67" s="21"/>
    </row>
    <row r="68" spans="1:10" x14ac:dyDescent="0.25">
      <c r="I68" s="21"/>
      <c r="J68" s="21"/>
    </row>
    <row r="69" spans="1:10" x14ac:dyDescent="0.25">
      <c r="I69" s="21"/>
      <c r="J69" s="21"/>
    </row>
    <row r="70" spans="1:10" x14ac:dyDescent="0.25">
      <c r="I70" s="21"/>
      <c r="J70" s="21"/>
    </row>
    <row r="71" spans="1:10" x14ac:dyDescent="0.25">
      <c r="I71" s="21"/>
      <c r="J71" s="21"/>
    </row>
    <row r="72" spans="1:10" x14ac:dyDescent="0.25">
      <c r="I72" s="21"/>
      <c r="J72" s="21"/>
    </row>
    <row r="73" spans="1:10" x14ac:dyDescent="0.25">
      <c r="I73" s="21"/>
      <c r="J73" s="21"/>
    </row>
    <row r="74" spans="1:10" s="2" customFormat="1" x14ac:dyDescent="0.25">
      <c r="A74"/>
      <c r="B74"/>
      <c r="C74"/>
      <c r="D74"/>
      <c r="E74"/>
      <c r="F74" s="1"/>
      <c r="G74" s="1"/>
      <c r="H74" s="1"/>
      <c r="I74" s="22"/>
      <c r="J74" s="21"/>
    </row>
    <row r="75" spans="1:10" x14ac:dyDescent="0.25">
      <c r="I75" s="21"/>
      <c r="J75" s="21"/>
    </row>
    <row r="76" spans="1:10" x14ac:dyDescent="0.25">
      <c r="I76" s="21"/>
      <c r="J76" s="21"/>
    </row>
    <row r="77" spans="1:10" x14ac:dyDescent="0.25">
      <c r="I77" s="21"/>
      <c r="J77" s="21"/>
    </row>
    <row r="78" spans="1:10" x14ac:dyDescent="0.25">
      <c r="I78" s="21"/>
      <c r="J78" s="21"/>
    </row>
    <row r="79" spans="1:10" x14ac:dyDescent="0.25">
      <c r="I79" s="21"/>
      <c r="J79" s="21"/>
    </row>
    <row r="80" spans="1:10" x14ac:dyDescent="0.25">
      <c r="I80" s="21"/>
      <c r="J80" s="21"/>
    </row>
    <row r="81" spans="1:10" x14ac:dyDescent="0.25">
      <c r="I81" s="21"/>
      <c r="J81" s="21"/>
    </row>
    <row r="82" spans="1:10" x14ac:dyDescent="0.25">
      <c r="I82" s="21"/>
      <c r="J82" s="21"/>
    </row>
    <row r="83" spans="1:10" x14ac:dyDescent="0.25">
      <c r="I83" s="23"/>
      <c r="J83" s="21"/>
    </row>
    <row r="84" spans="1:10" x14ac:dyDescent="0.25">
      <c r="I84" s="23"/>
      <c r="J84" s="21"/>
    </row>
    <row r="85" spans="1:10" x14ac:dyDescent="0.25">
      <c r="I85" s="23"/>
      <c r="J85" s="21"/>
    </row>
    <row r="86" spans="1:10" x14ac:dyDescent="0.25">
      <c r="I86" s="21"/>
      <c r="J86" s="21"/>
    </row>
    <row r="87" spans="1:10" s="1" customFormat="1" x14ac:dyDescent="0.25">
      <c r="A87"/>
      <c r="B87"/>
      <c r="C87"/>
      <c r="D87"/>
      <c r="E87"/>
    </row>
    <row r="88" spans="1:10" s="1" customFormat="1" x14ac:dyDescent="0.25">
      <c r="A88"/>
      <c r="B88"/>
      <c r="C88"/>
      <c r="D88"/>
      <c r="E88"/>
    </row>
    <row r="89" spans="1:10" s="1" customFormat="1" x14ac:dyDescent="0.25">
      <c r="A89"/>
      <c r="B89"/>
      <c r="C89"/>
      <c r="D89"/>
      <c r="E89"/>
    </row>
    <row r="90" spans="1:10" s="1" customFormat="1" x14ac:dyDescent="0.25">
      <c r="A90"/>
      <c r="B90"/>
      <c r="C90"/>
      <c r="D90"/>
      <c r="E90"/>
    </row>
  </sheetData>
  <mergeCells count="12">
    <mergeCell ref="A1:K2"/>
    <mergeCell ref="B20:C20"/>
    <mergeCell ref="A4:B4"/>
    <mergeCell ref="A10:B10"/>
    <mergeCell ref="A11:B11"/>
    <mergeCell ref="A12:B12"/>
    <mergeCell ref="A13:B13"/>
    <mergeCell ref="A14:B14"/>
    <mergeCell ref="A15:B15"/>
    <mergeCell ref="A17:B17"/>
    <mergeCell ref="A16:B16"/>
    <mergeCell ref="A18:B18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1A2E18C44534D82AB3FD8AE73B3E2" ma:contentTypeVersion="0" ma:contentTypeDescription="Create a new document." ma:contentTypeScope="" ma:versionID="cdf200511e5156fe4874c3c90b2fe2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01C14-A431-4A9E-9C6D-01C7A6CE621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18E4AC-80D0-4CB5-BFBE-2C5442CFC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6AD826-8D92-47D1-93AD-E0D73CC41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Faculty</vt:lpstr>
      <vt:lpstr>AY Faculty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mrawles</dc:creator>
  <cp:lastModifiedBy>Toro, Heather D</cp:lastModifiedBy>
  <cp:lastPrinted>2014-01-21T16:22:11Z</cp:lastPrinted>
  <dcterms:created xsi:type="dcterms:W3CDTF">2011-08-02T17:52:11Z</dcterms:created>
  <dcterms:modified xsi:type="dcterms:W3CDTF">2019-05-30T17:41:57Z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0x010100ACA1A2E18C44534D82AB3FD8AE73B3E2</vt:lpwstr>
  </property>
</Properties>
</file>