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235" windowHeight="9525"/>
  </bookViews>
  <sheets>
    <sheet name="West Lafayette" sheetId="1" r:id="rId1"/>
    <sheet name="Calumet" sheetId="2" r:id="rId2"/>
    <sheet name="Fort Wayne" sheetId="3" r:id="rId3"/>
    <sheet name="North Central" sheetId="4" r:id="rId4"/>
    <sheet name="Awards By Campus" sheetId="5" r:id="rId5"/>
    <sheet name="Awards By College" sheetId="6" r:id="rId6"/>
  </sheets>
  <calcPr calcId="145621"/>
</workbook>
</file>

<file path=xl/calcChain.xml><?xml version="1.0" encoding="utf-8"?>
<calcChain xmlns="http://schemas.openxmlformats.org/spreadsheetml/2006/main">
  <c r="E43" i="6" l="1"/>
  <c r="E41" i="6"/>
  <c r="E39" i="6"/>
  <c r="E37" i="6"/>
  <c r="E44" i="6"/>
  <c r="F44" i="6" l="1"/>
  <c r="F43" i="6"/>
  <c r="F41" i="6"/>
  <c r="F39" i="6"/>
  <c r="F37" i="6"/>
  <c r="F6" i="6"/>
  <c r="F7" i="6"/>
  <c r="F8" i="6"/>
  <c r="F9" i="6"/>
  <c r="F10" i="6"/>
  <c r="F11" i="6"/>
  <c r="F12" i="6"/>
  <c r="F13" i="6"/>
  <c r="F14" i="6"/>
  <c r="F15" i="6"/>
  <c r="F5" i="6"/>
  <c r="F36" i="6"/>
  <c r="E3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6" i="6"/>
  <c r="E7" i="6"/>
  <c r="E8" i="6"/>
  <c r="E9" i="6"/>
  <c r="E10" i="6"/>
  <c r="E11" i="6"/>
  <c r="E12" i="6"/>
  <c r="E13" i="6"/>
  <c r="E14" i="6"/>
  <c r="E15" i="6"/>
  <c r="E5" i="6"/>
  <c r="D7" i="5"/>
  <c r="D9" i="5"/>
  <c r="D11" i="5"/>
  <c r="D12" i="5"/>
  <c r="D5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6" i="3"/>
  <c r="E5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6" i="2"/>
  <c r="D55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13" i="2"/>
  <c r="D8" i="2"/>
  <c r="D9" i="2"/>
  <c r="D10" i="2"/>
  <c r="D11" i="2"/>
  <c r="D12" i="2"/>
  <c r="D7" i="2"/>
  <c r="D6" i="2"/>
  <c r="E205" i="1"/>
  <c r="E193" i="1"/>
  <c r="E194" i="1"/>
  <c r="E195" i="1"/>
  <c r="E196" i="1"/>
  <c r="E197" i="1"/>
  <c r="D192" i="1"/>
  <c r="E192" i="1" s="1"/>
  <c r="D193" i="1"/>
  <c r="D194" i="1"/>
  <c r="D195" i="1"/>
  <c r="D196" i="1"/>
  <c r="D197" i="1"/>
  <c r="D191" i="1"/>
  <c r="E191" i="1" s="1"/>
  <c r="E185" i="1"/>
  <c r="E186" i="1"/>
  <c r="E187" i="1"/>
  <c r="E184" i="1"/>
  <c r="E183" i="1"/>
  <c r="D185" i="1"/>
  <c r="D186" i="1"/>
  <c r="D187" i="1"/>
  <c r="D184" i="1"/>
  <c r="D183" i="1"/>
  <c r="E182" i="1"/>
  <c r="E181" i="1"/>
  <c r="D182" i="1"/>
  <c r="D181" i="1"/>
  <c r="E176" i="1"/>
  <c r="E177" i="1"/>
  <c r="E178" i="1"/>
  <c r="E179" i="1"/>
  <c r="E180" i="1"/>
  <c r="E175" i="1"/>
  <c r="E174" i="1"/>
  <c r="D176" i="1"/>
  <c r="D177" i="1"/>
  <c r="D178" i="1"/>
  <c r="D179" i="1"/>
  <c r="D180" i="1"/>
  <c r="D175" i="1"/>
  <c r="D174" i="1"/>
  <c r="E173" i="1"/>
  <c r="E172" i="1"/>
  <c r="E171" i="1"/>
  <c r="D173" i="1"/>
  <c r="D172" i="1"/>
  <c r="D171" i="1"/>
  <c r="E170" i="1"/>
  <c r="E169" i="1"/>
  <c r="E168" i="1"/>
  <c r="D170" i="1"/>
  <c r="D169" i="1"/>
  <c r="D168" i="1"/>
  <c r="E152" i="1"/>
  <c r="E151" i="1"/>
  <c r="D152" i="1"/>
  <c r="D151" i="1"/>
  <c r="E150" i="1"/>
  <c r="E149" i="1"/>
  <c r="D150" i="1"/>
  <c r="D149" i="1"/>
  <c r="E146" i="1"/>
  <c r="E147" i="1"/>
  <c r="E148" i="1"/>
  <c r="E145" i="1"/>
  <c r="E144" i="1"/>
  <c r="D146" i="1"/>
  <c r="D147" i="1"/>
  <c r="D148" i="1"/>
  <c r="D145" i="1"/>
  <c r="D144" i="1"/>
  <c r="E131" i="1"/>
  <c r="E132" i="1"/>
  <c r="E133" i="1"/>
  <c r="E134" i="1"/>
  <c r="E135" i="1"/>
  <c r="E136" i="1"/>
  <c r="E139" i="1"/>
  <c r="E141" i="1"/>
  <c r="E130" i="1"/>
  <c r="D131" i="1"/>
  <c r="D132" i="1"/>
  <c r="D133" i="1"/>
  <c r="D134" i="1"/>
  <c r="D135" i="1"/>
  <c r="D136" i="1"/>
  <c r="D137" i="1"/>
  <c r="E137" i="1" s="1"/>
  <c r="D138" i="1"/>
  <c r="E138" i="1" s="1"/>
  <c r="D139" i="1"/>
  <c r="D140" i="1"/>
  <c r="E140" i="1" s="1"/>
  <c r="D141" i="1"/>
  <c r="D130" i="1"/>
  <c r="C190" i="1"/>
  <c r="D190" i="1" s="1"/>
  <c r="E190" i="1" s="1"/>
  <c r="C183" i="1"/>
  <c r="C174" i="1"/>
  <c r="C168" i="1"/>
  <c r="C144" i="1"/>
  <c r="C129" i="1"/>
  <c r="D129" i="1" s="1"/>
  <c r="E129" i="1" s="1"/>
  <c r="E157" i="1"/>
  <c r="E158" i="1"/>
  <c r="E159" i="1"/>
  <c r="E160" i="1"/>
  <c r="E161" i="1"/>
  <c r="E156" i="1"/>
  <c r="E155" i="1"/>
  <c r="D157" i="1"/>
  <c r="D158" i="1"/>
  <c r="D159" i="1"/>
  <c r="D160" i="1"/>
  <c r="D161" i="1"/>
  <c r="D156" i="1"/>
  <c r="D155" i="1"/>
  <c r="E201" i="1"/>
  <c r="D204" i="1"/>
  <c r="E204" i="1" s="1"/>
  <c r="D202" i="1"/>
  <c r="E202" i="1" s="1"/>
  <c r="D201" i="1"/>
  <c r="C200" i="1"/>
  <c r="D200" i="1" s="1"/>
  <c r="E200" i="1" s="1"/>
  <c r="E167" i="1"/>
  <c r="D167" i="1"/>
  <c r="C166" i="1"/>
  <c r="D166" i="1" s="1"/>
  <c r="E166" i="1" s="1"/>
  <c r="D199" i="1"/>
  <c r="E199" i="1" s="1"/>
  <c r="C198" i="1"/>
  <c r="D198" i="1" s="1"/>
  <c r="E198" i="1" s="1"/>
  <c r="C181" i="1"/>
  <c r="C151" i="1"/>
  <c r="C203" i="1"/>
  <c r="D203" i="1" s="1"/>
  <c r="E203" i="1" s="1"/>
  <c r="E127" i="1"/>
  <c r="D123" i="1"/>
  <c r="E123" i="1" s="1"/>
  <c r="D124" i="1"/>
  <c r="E124" i="1" s="1"/>
  <c r="D125" i="1"/>
  <c r="E125" i="1" s="1"/>
  <c r="D126" i="1"/>
  <c r="E126" i="1" s="1"/>
  <c r="D127" i="1"/>
  <c r="D128" i="1"/>
  <c r="E128" i="1" s="1"/>
  <c r="D122" i="1"/>
  <c r="E122" i="1" s="1"/>
  <c r="D121" i="1"/>
  <c r="E121" i="1" s="1"/>
  <c r="E111" i="1"/>
  <c r="E115" i="1"/>
  <c r="E119" i="1"/>
  <c r="E106" i="1"/>
  <c r="D108" i="1"/>
  <c r="E108" i="1" s="1"/>
  <c r="D109" i="1"/>
  <c r="E109" i="1" s="1"/>
  <c r="D110" i="1"/>
  <c r="E110" i="1" s="1"/>
  <c r="D111" i="1"/>
  <c r="D112" i="1"/>
  <c r="E112" i="1" s="1"/>
  <c r="D113" i="1"/>
  <c r="E113" i="1" s="1"/>
  <c r="D114" i="1"/>
  <c r="E114" i="1" s="1"/>
  <c r="D115" i="1"/>
  <c r="D116" i="1"/>
  <c r="E116" i="1" s="1"/>
  <c r="D117" i="1"/>
  <c r="E117" i="1" s="1"/>
  <c r="D118" i="1"/>
  <c r="E118" i="1" s="1"/>
  <c r="D119" i="1"/>
  <c r="D120" i="1"/>
  <c r="E120" i="1" s="1"/>
  <c r="D107" i="1"/>
  <c r="E107" i="1" s="1"/>
  <c r="D106" i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97" i="1"/>
  <c r="E97" i="1" s="1"/>
  <c r="D96" i="1"/>
  <c r="E96" i="1" s="1"/>
  <c r="D93" i="1"/>
  <c r="E93" i="1" s="1"/>
  <c r="D94" i="1"/>
  <c r="E94" i="1" s="1"/>
  <c r="D95" i="1"/>
  <c r="E95" i="1" s="1"/>
  <c r="D92" i="1"/>
  <c r="E92" i="1" s="1"/>
  <c r="D91" i="1"/>
  <c r="E91" i="1" s="1"/>
  <c r="D89" i="1"/>
  <c r="E89" i="1" s="1"/>
  <c r="D90" i="1"/>
  <c r="E90" i="1" s="1"/>
  <c r="D88" i="1"/>
  <c r="E88" i="1" s="1"/>
  <c r="D87" i="1"/>
  <c r="E87" i="1" s="1"/>
  <c r="E74" i="1"/>
  <c r="E73" i="1"/>
  <c r="D74" i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73" i="1"/>
  <c r="D72" i="1"/>
  <c r="E72" i="1" s="1"/>
  <c r="D52" i="1"/>
  <c r="E52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53" i="1"/>
  <c r="E53" i="1" s="1"/>
  <c r="D50" i="1"/>
  <c r="E50" i="1" s="1"/>
  <c r="D51" i="1"/>
  <c r="E51" i="1" s="1"/>
  <c r="D49" i="1"/>
  <c r="E49" i="1" s="1"/>
  <c r="D48" i="1"/>
  <c r="E4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38" i="1"/>
  <c r="E38" i="1" s="1"/>
  <c r="D37" i="1"/>
  <c r="E37" i="1" s="1"/>
  <c r="D8" i="1"/>
  <c r="E8" i="1" s="1"/>
  <c r="D9" i="1"/>
  <c r="E9" i="1" s="1"/>
  <c r="D10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<sst xmlns="http://schemas.openxmlformats.org/spreadsheetml/2006/main" count="412" uniqueCount="304">
  <si>
    <t>Awards by College and Department</t>
  </si>
  <si>
    <t>WEST LAFAYETTE</t>
  </si>
  <si>
    <t>College/Unit/Department</t>
  </si>
  <si>
    <t>FY 2014 Award Amt</t>
  </si>
  <si>
    <t>Increase\Decrease</t>
  </si>
  <si>
    <t>% Change</t>
  </si>
  <si>
    <t>College of Agriculture</t>
  </si>
  <si>
    <t>Agricultural &amp; Biological Engineering</t>
  </si>
  <si>
    <t>Agricultural Communication Service</t>
  </si>
  <si>
    <t>Agricultural Economics</t>
  </si>
  <si>
    <t>Agricultural Statistics</t>
  </si>
  <si>
    <t>Agronomy</t>
  </si>
  <si>
    <t>Animal Disease Diagnostic Laboratory(Addl)</t>
  </si>
  <si>
    <t>Animal Sciences</t>
  </si>
  <si>
    <t>Biochemistry</t>
  </si>
  <si>
    <t>Botany And Plant Pathology</t>
  </si>
  <si>
    <t>Ceris-Ctr For Environmental/Regulatory Info Systems(CERIS)</t>
  </si>
  <si>
    <t>CES Misc</t>
  </si>
  <si>
    <t>College Of Agriculture - Administration</t>
  </si>
  <si>
    <t>Cooperative Extension Service Expenses(ces-engagement)</t>
  </si>
  <si>
    <t>Davis - Purdue Agricultural Center</t>
  </si>
  <si>
    <t>Department Of Food Sciences</t>
  </si>
  <si>
    <t>Diversity Expenses</t>
  </si>
  <si>
    <t>Entomology</t>
  </si>
  <si>
    <t>Feldun - Purdue Agricultural Center</t>
  </si>
  <si>
    <t>Forestry And Natural Resources</t>
  </si>
  <si>
    <t>Horticulture And Landscape Architecture</t>
  </si>
  <si>
    <t>Il-In Sea Grant College Program</t>
  </si>
  <si>
    <t>International Programs In Agriculture</t>
  </si>
  <si>
    <t>Indiana State Chemist</t>
  </si>
  <si>
    <t>Pinney - Purdue Agricultural Center</t>
  </si>
  <si>
    <t>Southeast-Purdue Agricultural Center</t>
  </si>
  <si>
    <t>Southwest-Purdue Agricultural Center</t>
  </si>
  <si>
    <t>Southern Indiana-Purdue Agricultural Ctr</t>
  </si>
  <si>
    <t>Throckmorton-Purdue Agricultural Center</t>
  </si>
  <si>
    <t>Woodland Management Accounting</t>
  </si>
  <si>
    <t>Youth Development And Agricultural Educ</t>
  </si>
  <si>
    <t>College Of Health and Human Sciences</t>
  </si>
  <si>
    <t>Consumer Sciences And Retailing</t>
  </si>
  <si>
    <t>Hospitality &amp; Tourism Management</t>
  </si>
  <si>
    <t>Foods And Nutrition (Nutrition Science)</t>
  </si>
  <si>
    <t>Health &amp; Kinesiology</t>
  </si>
  <si>
    <t>Health Sciences</t>
  </si>
  <si>
    <t>Human Development and Family Studies</t>
  </si>
  <si>
    <t>Nursing</t>
  </si>
  <si>
    <t>Psychological Sciences</t>
  </si>
  <si>
    <t>Speech Lang Hear Sciences</t>
  </si>
  <si>
    <t>College of Education</t>
  </si>
  <si>
    <t>College Of Education-Administration</t>
  </si>
  <si>
    <t>Curriculum And Instruction</t>
  </si>
  <si>
    <t>Educational Studies</t>
  </si>
  <si>
    <t>College of Engineering</t>
  </si>
  <si>
    <t>Aeronautics &amp; Astronautics</t>
  </si>
  <si>
    <t>Biomedical Engineering</t>
  </si>
  <si>
    <t>Chemical Engineering</t>
  </si>
  <si>
    <t>Civil Engineering</t>
  </si>
  <si>
    <t>College Of Engr Admin &amp; Engr Exp Station</t>
  </si>
  <si>
    <t>Div Of Construction Engineering &amp; Mgmt</t>
  </si>
  <si>
    <t>Electrical &amp; Computer Engineering</t>
  </si>
  <si>
    <t>Engineering Education</t>
  </si>
  <si>
    <t>Engineering Professional Education</t>
  </si>
  <si>
    <t>Engineering Program In Community Service(epics)</t>
  </si>
  <si>
    <t>Environmental &amp; Ecological Engineering</t>
  </si>
  <si>
    <t>Global Engineering Programs</t>
  </si>
  <si>
    <t>Industrial Engineering</t>
  </si>
  <si>
    <t>Laboratory Of Renewable Resource Engr</t>
  </si>
  <si>
    <t>Materials Engineering</t>
  </si>
  <si>
    <t>Mechanical Engineering</t>
  </si>
  <si>
    <t>Minority In Engineering(MEP)</t>
  </si>
  <si>
    <t>Wiep</t>
  </si>
  <si>
    <t>Nuclear Engineering</t>
  </si>
  <si>
    <t>College of Liberal Arts</t>
  </si>
  <si>
    <t>American Studies</t>
  </si>
  <si>
    <t>Anthropology</t>
  </si>
  <si>
    <t>College Of Liberal Arts-Administration</t>
  </si>
  <si>
    <t>Communication</t>
  </si>
  <si>
    <t>Comparative Literature</t>
  </si>
  <si>
    <t>English</t>
  </si>
  <si>
    <t>History</t>
  </si>
  <si>
    <t>Linguistics</t>
  </si>
  <si>
    <t>Philosophy</t>
  </si>
  <si>
    <t>Political Science</t>
  </si>
  <si>
    <t>Rueff Dept Of Visual &amp; Performing Arts</t>
  </si>
  <si>
    <t>School of Lang &amp; Cul</t>
  </si>
  <si>
    <t>Sociology</t>
  </si>
  <si>
    <t>College of Management</t>
  </si>
  <si>
    <t>Department of Economics</t>
  </si>
  <si>
    <t>Department of Management</t>
  </si>
  <si>
    <t>School Of Management - Adm &amp; Instr</t>
  </si>
  <si>
    <t>College of Pharmacy</t>
  </si>
  <si>
    <t>Department Of Pharmacy Practice</t>
  </si>
  <si>
    <t>Industrial And Physical Pharmacy</t>
  </si>
  <si>
    <t>Medicinal Chem/Molecular Pharmacology</t>
  </si>
  <si>
    <t>Pharmacy Administration</t>
  </si>
  <si>
    <t>College of Science</t>
  </si>
  <si>
    <t>Biological Sciences</t>
  </si>
  <si>
    <t>Cerias-Ctr:Ed &amp; Rsrch:Info Assurance &amp; Security</t>
  </si>
  <si>
    <t>Chemistry</t>
  </si>
  <si>
    <t>College Of Science - Administration</t>
  </si>
  <si>
    <t>Computer Science</t>
  </si>
  <si>
    <t>Dept of Earth &amp; Atmospheric Sciences</t>
  </si>
  <si>
    <t>Mathematics</t>
  </si>
  <si>
    <t>Physics</t>
  </si>
  <si>
    <t>Statistics</t>
  </si>
  <si>
    <t>College of Technology</t>
  </si>
  <si>
    <t>Aviation Technology</t>
  </si>
  <si>
    <t>Bldg Construction Management Technology</t>
  </si>
  <si>
    <t>Computer And Information Technology</t>
  </si>
  <si>
    <t>Computer Graphics Technology</t>
  </si>
  <si>
    <t>Elec &amp; Comp Eng Technology</t>
  </si>
  <si>
    <t>Engineering Technology</t>
  </si>
  <si>
    <t>Kokomo Statewide Technology</t>
  </si>
  <si>
    <t>Mechanical Engineering Technology</t>
  </si>
  <si>
    <t>Technology, Leadership, &amp; Innovation</t>
  </si>
  <si>
    <t>College of Veterinary Medicine</t>
  </si>
  <si>
    <t>Basic Medical Sciences</t>
  </si>
  <si>
    <t>Center For Paralysis Research</t>
  </si>
  <si>
    <t>Comparative Pathobiology</t>
  </si>
  <si>
    <t>Medical Education</t>
  </si>
  <si>
    <t>School Of Veterinary Medicine - Admin</t>
  </si>
  <si>
    <t>Veterinary Clinical Sciences</t>
  </si>
  <si>
    <t>Discovery Park</t>
  </si>
  <si>
    <t>Bindley Bioscience Center</t>
  </si>
  <si>
    <t>Birck Nanotechnology Center</t>
  </si>
  <si>
    <t>Burton D Morgan Entrepreneurship Center</t>
  </si>
  <si>
    <t>Center For Advanced Manufacturing</t>
  </si>
  <si>
    <t>Center For The Environment</t>
  </si>
  <si>
    <t>Discovery Learning Research Center(DLRC)</t>
  </si>
  <si>
    <t>Discovery Park Administration</t>
  </si>
  <si>
    <t>IDI-Institute for Defense Innovation</t>
  </si>
  <si>
    <t>NCN-Network for Computational Nanotechnology</t>
  </si>
  <si>
    <t>Regenstrief</t>
  </si>
  <si>
    <t>The Cyber Center</t>
  </si>
  <si>
    <t>The Energy Center</t>
  </si>
  <si>
    <t>Business Services</t>
  </si>
  <si>
    <t>Ofc Finanacial Affairs, Executive Office</t>
  </si>
  <si>
    <t>Engagement</t>
  </si>
  <si>
    <t>Purdue Center for Regional Development (CRD)</t>
  </si>
  <si>
    <t>Office Of Engagement</t>
  </si>
  <si>
    <t>Science Bound Program</t>
  </si>
  <si>
    <t>Technical Assistance Program</t>
  </si>
  <si>
    <t>Enrollment Management</t>
  </si>
  <si>
    <t>Financial Aid</t>
  </si>
  <si>
    <t>Graduate School</t>
  </si>
  <si>
    <t>Graduate School Administration</t>
  </si>
  <si>
    <t>Housing &amp; Food Services</t>
  </si>
  <si>
    <t>Purdue Memorial Union</t>
  </si>
  <si>
    <t>Information Technology</t>
  </si>
  <si>
    <t>Academic Technologies</t>
  </si>
  <si>
    <t>ITI Networks &amp; Telecommunication</t>
  </si>
  <si>
    <t>Office Of VP For Information Technology</t>
  </si>
  <si>
    <t>Office of Institutional Research, Assessment, Errectiveness (OIRAE)</t>
  </si>
  <si>
    <t>Intercollegate Athletics</t>
  </si>
  <si>
    <t>Intercollegegiate Athletic - Administrat</t>
  </si>
  <si>
    <t>International Programs</t>
  </si>
  <si>
    <t>Marketing and Media</t>
  </si>
  <si>
    <t>WBAA</t>
  </si>
  <si>
    <t>Libraries</t>
  </si>
  <si>
    <t>Library Administration</t>
  </si>
  <si>
    <t>University Press</t>
  </si>
  <si>
    <t>Office of Advancement</t>
  </si>
  <si>
    <t>University Development Office</t>
  </si>
  <si>
    <t>Physical Facilities</t>
  </si>
  <si>
    <t>Airport Operations</t>
  </si>
  <si>
    <t>Building Services</t>
  </si>
  <si>
    <t>Maps &amp; Records</t>
  </si>
  <si>
    <t>Police Department</t>
  </si>
  <si>
    <t>Radiological &amp; Environmental Management</t>
  </si>
  <si>
    <t>Operation&amp;Maint</t>
  </si>
  <si>
    <t>President</t>
  </si>
  <si>
    <t>Provost</t>
  </si>
  <si>
    <t>Center For Instructional Excellence</t>
  </si>
  <si>
    <t>Honors College</t>
  </si>
  <si>
    <t>Office Of The Provost</t>
  </si>
  <si>
    <t>Native American Cntr</t>
  </si>
  <si>
    <t>Student Services</t>
  </si>
  <si>
    <t>Convocations And Lectures</t>
  </si>
  <si>
    <t>Dean Of Students</t>
  </si>
  <si>
    <t>Division Of Recreational Sports</t>
  </si>
  <si>
    <t>Health Center General Account</t>
  </si>
  <si>
    <t>Student Access, Transition &amp; Success Prg</t>
  </si>
  <si>
    <t>University Bands</t>
  </si>
  <si>
    <t>University Sustainability</t>
  </si>
  <si>
    <t>Vice President Research</t>
  </si>
  <si>
    <t>Center for Cancer Research</t>
  </si>
  <si>
    <t>Vice President For Research</t>
  </si>
  <si>
    <t>Other</t>
  </si>
  <si>
    <t>Global Affairs(4042001000)</t>
  </si>
  <si>
    <t>Grand Total</t>
  </si>
  <si>
    <t>CALUMET</t>
  </si>
  <si>
    <t>Academic Affairs</t>
  </si>
  <si>
    <t>Academic Quality &amp; Outreach</t>
  </si>
  <si>
    <t>Energy Center-Energy Efficiency &amp; Reliability Center</t>
  </si>
  <si>
    <t>Research &amp; Development</t>
  </si>
  <si>
    <t>Vice Chancellor for Academic Affairs</t>
  </si>
  <si>
    <t xml:space="preserve">Visualization Center-Ctr for Innov thru Visual &amp; Simulation </t>
  </si>
  <si>
    <t>Water Institute-Purdue Calumet Water Institute</t>
  </si>
  <si>
    <t>Chancellor</t>
  </si>
  <si>
    <t>School of Education</t>
  </si>
  <si>
    <t>Graduate Studies In Education</t>
  </si>
  <si>
    <t>Teacher preparation</t>
  </si>
  <si>
    <t>School of Management</t>
  </si>
  <si>
    <t>Finance &amp; Economics-School of Mgmt - Finance &amp; Economics</t>
  </si>
  <si>
    <t>School of Nursing</t>
  </si>
  <si>
    <t>School of Technology</t>
  </si>
  <si>
    <t>CIT&amp;G-Computer Information Tech &amp; Graphics</t>
  </si>
  <si>
    <t>Constr Sci &amp;Org Lead-Construction Science &amp; Org Leadership</t>
  </si>
  <si>
    <t>Education Opportunities Program</t>
  </si>
  <si>
    <t>University Division</t>
  </si>
  <si>
    <t>Adminstration</t>
  </si>
  <si>
    <t>General Adminstration-Balance Sheet</t>
  </si>
  <si>
    <t>CIVS</t>
  </si>
  <si>
    <t>PUC Water Institute-Purdue Calumet Water Institute</t>
  </si>
  <si>
    <t>Administrative Services</t>
  </si>
  <si>
    <t>University Police Department</t>
  </si>
  <si>
    <t>Vice Chancellor-Administrative Services</t>
  </si>
  <si>
    <t>School of Liberal Arts &amp; Social Science</t>
  </si>
  <si>
    <t>Sch Liberal Arts-Sci</t>
  </si>
  <si>
    <t>Behavioral Sciences</t>
  </si>
  <si>
    <t>English &amp; Philosophy</t>
  </si>
  <si>
    <t>History &amp; Political Science</t>
  </si>
  <si>
    <t>School of Engineering, Math &amp; Science</t>
  </si>
  <si>
    <t>Chemistry And Physics</t>
  </si>
  <si>
    <t>Electrical And Computer Engineering</t>
  </si>
  <si>
    <t>Engineering</t>
  </si>
  <si>
    <t>Mathematics, Computer Science &amp; Statistics</t>
  </si>
  <si>
    <t>FORT WAYNE</t>
  </si>
  <si>
    <t>Accounting &amp; Finance</t>
  </si>
  <si>
    <t>Arts &amp; Sciences Administration</t>
  </si>
  <si>
    <t>Biology</t>
  </si>
  <si>
    <t>College Of Education &amp; Public Policy</t>
  </si>
  <si>
    <t>College of Health &amp; Human Services</t>
  </si>
  <si>
    <t>Continuing Studies</t>
  </si>
  <si>
    <t>Dental Education</t>
  </si>
  <si>
    <t>Dept Of Civil &amp; Architectural Engr Tech</t>
  </si>
  <si>
    <t>Fine Arts</t>
  </si>
  <si>
    <t>Public Policy</t>
  </si>
  <si>
    <t>English And Linguistics</t>
  </si>
  <si>
    <t>ETCS Administration</t>
  </si>
  <si>
    <t>Geosciences</t>
  </si>
  <si>
    <t>International Language &amp; Culture Studies</t>
  </si>
  <si>
    <t>Mfg &amp; Const Engr Tech &amp; Int Design</t>
  </si>
  <si>
    <t>Theater</t>
  </si>
  <si>
    <t>Univ Rel &amp; Comm</t>
  </si>
  <si>
    <t>Visual &amp; Perform Art</t>
  </si>
  <si>
    <t>Library</t>
  </si>
  <si>
    <t>OACS</t>
  </si>
  <si>
    <t>Psychology</t>
  </si>
  <si>
    <t>Vice Chancellor Academic Affairs</t>
  </si>
  <si>
    <t>Student Affairs</t>
  </si>
  <si>
    <t>Diversity And Multicultural Affairs</t>
  </si>
  <si>
    <t>CWRA</t>
  </si>
  <si>
    <t>NORTH CENTRAL</t>
  </si>
  <si>
    <t>Community Relations</t>
  </si>
  <si>
    <t>Development</t>
  </si>
  <si>
    <t>Alumni Affairs</t>
  </si>
  <si>
    <t>Vice Chancellor Academic Services</t>
  </si>
  <si>
    <t>Business and Leadership</t>
  </si>
  <si>
    <t>College Of Science</t>
  </si>
  <si>
    <t>Education</t>
  </si>
  <si>
    <t>Social Science</t>
  </si>
  <si>
    <t>Computer Info tech</t>
  </si>
  <si>
    <t>Technology</t>
  </si>
  <si>
    <t>VC Academic Affairs</t>
  </si>
  <si>
    <t>Vice Chancellor Administration</t>
  </si>
  <si>
    <t>Purchasing</t>
  </si>
  <si>
    <t>Awards by Campus</t>
  </si>
  <si>
    <t>Campus</t>
  </si>
  <si>
    <t>West Lafayette</t>
  </si>
  <si>
    <t>Calumet</t>
  </si>
  <si>
    <t>Fort Wayne</t>
  </si>
  <si>
    <t>North Central</t>
  </si>
  <si>
    <t>FY 2014</t>
  </si>
  <si>
    <t>Purdue Extend Campus</t>
  </si>
  <si>
    <t>Awards by College/Unit</t>
  </si>
  <si>
    <t>College/Unit</t>
  </si>
  <si>
    <t>Other Total</t>
  </si>
  <si>
    <t>West Lafayette Total</t>
  </si>
  <si>
    <t>Calumet Total</t>
  </si>
  <si>
    <t>Fort Wayne Total</t>
  </si>
  <si>
    <t>North Central Total</t>
  </si>
  <si>
    <t>Purdue Extended Campus</t>
  </si>
  <si>
    <t>FY2015 Compared to FY2014</t>
  </si>
  <si>
    <t>FY 2015 Award Amt</t>
  </si>
  <si>
    <t>FY 2015</t>
  </si>
  <si>
    <t>Interdisciplinary Studies (IDIS)</t>
  </si>
  <si>
    <t>Polytechnic Institute Tech - Administration</t>
  </si>
  <si>
    <t>Polytechnic Institute Technology</t>
  </si>
  <si>
    <t>Columbus Statewide Technology</t>
  </si>
  <si>
    <t>New Albany Statewide Technology</t>
  </si>
  <si>
    <t>SB/Elkhard Statewide Technology</t>
  </si>
  <si>
    <t>Statewide Tech Admin</t>
  </si>
  <si>
    <t>ADDL</t>
  </si>
  <si>
    <t>Oral English Pro</t>
  </si>
  <si>
    <t>Research Computing</t>
  </si>
  <si>
    <t>TLT Admin</t>
  </si>
  <si>
    <t>Vice Chancellor - Enrollment Management &amp; Student Affairs</t>
  </si>
  <si>
    <t>School of Mgmt- Marketing, HR &amp; Mgmt</t>
  </si>
  <si>
    <t>Consumer &amp; Family Sciences</t>
  </si>
  <si>
    <t>Computer Elect Info Tech</t>
  </si>
  <si>
    <t>Beh Health &amp; Fam Stu</t>
  </si>
  <si>
    <t>Liberal Arts</t>
  </si>
  <si>
    <t>Development Office</t>
  </si>
  <si>
    <t>Heating &amp;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</si>
</sst>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rgb="FFFFFFFF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4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B1946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33" borderId="0" xfId="0" applyFont="1" applyFill="1" applyBorder="1" applyAlignment="1">
      <alignment horizontal="right"/>
    </xf>
    <xf numFmtId="0" fontId="20" fillId="33" borderId="13" xfId="0" applyFont="1" applyFill="1" applyBorder="1"/>
    <xf numFmtId="164" fontId="21" fillId="34" borderId="0" xfId="0" applyNumberFormat="1" applyFont="1" applyFill="1" applyBorder="1"/>
    <xf numFmtId="164" fontId="22" fillId="0" borderId="0" xfId="0" applyNumberFormat="1" applyFont="1" applyBorder="1"/>
    <xf numFmtId="164" fontId="20" fillId="33" borderId="0" xfId="0" applyNumberFormat="1" applyFont="1" applyFill="1" applyBorder="1"/>
    <xf numFmtId="0" fontId="20" fillId="33" borderId="10" xfId="0" applyFont="1" applyFill="1" applyBorder="1" applyAlignment="1">
      <alignment horizontal="right"/>
    </xf>
    <xf numFmtId="0" fontId="22" fillId="0" borderId="13" xfId="0" applyFont="1" applyBorder="1" applyAlignment="1">
      <alignment horizontal="left" indent="1"/>
    </xf>
    <xf numFmtId="0" fontId="20" fillId="33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20" fillId="33" borderId="0" xfId="0" applyFont="1" applyFill="1" applyBorder="1" applyAlignment="1">
      <alignment horizontal="right"/>
    </xf>
    <xf numFmtId="0" fontId="20" fillId="33" borderId="13" xfId="0" applyFont="1" applyFill="1" applyBorder="1"/>
    <xf numFmtId="164" fontId="21" fillId="34" borderId="0" xfId="0" applyNumberFormat="1" applyFont="1" applyFill="1" applyBorder="1"/>
    <xf numFmtId="164" fontId="22" fillId="0" borderId="0" xfId="0" applyNumberFormat="1" applyFont="1" applyBorder="1"/>
    <xf numFmtId="164" fontId="20" fillId="33" borderId="0" xfId="0" applyNumberFormat="1" applyFont="1" applyFill="1" applyBorder="1"/>
    <xf numFmtId="0" fontId="20" fillId="33" borderId="10" xfId="0" applyFont="1" applyFill="1" applyBorder="1" applyAlignment="1">
      <alignment horizontal="right"/>
    </xf>
    <xf numFmtId="0" fontId="22" fillId="0" borderId="13" xfId="0" applyFont="1" applyBorder="1" applyAlignment="1">
      <alignment horizontal="left" indent="1"/>
    </xf>
    <xf numFmtId="0" fontId="20" fillId="33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164" fontId="22" fillId="0" borderId="0" xfId="0" applyNumberFormat="1" applyFont="1" applyFill="1" applyBorder="1"/>
    <xf numFmtId="0" fontId="22" fillId="0" borderId="13" xfId="0" applyFont="1" applyFill="1" applyBorder="1" applyAlignment="1">
      <alignment horizontal="left" indent="1"/>
    </xf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20" fillId="33" borderId="0" xfId="0" applyFont="1" applyFill="1" applyBorder="1" applyAlignment="1">
      <alignment horizontal="right"/>
    </xf>
    <xf numFmtId="0" fontId="20" fillId="33" borderId="11" xfId="0" applyFont="1" applyFill="1" applyBorder="1"/>
    <xf numFmtId="0" fontId="21" fillId="34" borderId="11" xfId="0" applyFont="1" applyFill="1" applyBorder="1" applyAlignment="1">
      <alignment horizontal="left"/>
    </xf>
    <xf numFmtId="0" fontId="22" fillId="0" borderId="11" xfId="0" applyFont="1" applyBorder="1" applyAlignment="1">
      <alignment horizontal="left" indent="1"/>
    </xf>
    <xf numFmtId="0" fontId="20" fillId="33" borderId="11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right"/>
    </xf>
    <xf numFmtId="0" fontId="22" fillId="0" borderId="11" xfId="0" applyFont="1" applyFill="1" applyBorder="1" applyAlignment="1">
      <alignment horizontal="left"/>
    </xf>
    <xf numFmtId="0" fontId="0" fillId="0" borderId="0" xfId="0"/>
    <xf numFmtId="0" fontId="19" fillId="0" borderId="0" xfId="0" applyFont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0" fontId="24" fillId="34" borderId="0" xfId="0" applyFont="1" applyFill="1" applyBorder="1" applyAlignment="1">
      <alignment horizontal="right" vertical="center"/>
    </xf>
    <xf numFmtId="164" fontId="24" fillId="35" borderId="0" xfId="0" applyNumberFormat="1" applyFont="1" applyFill="1" applyBorder="1" applyAlignment="1">
      <alignment vertical="center"/>
    </xf>
    <xf numFmtId="9" fontId="24" fillId="35" borderId="0" xfId="0" applyNumberFormat="1" applyFont="1" applyFill="1" applyBorder="1" applyAlignment="1">
      <alignment vertical="center"/>
    </xf>
    <xf numFmtId="0" fontId="24" fillId="36" borderId="0" xfId="0" applyFont="1" applyFill="1" applyBorder="1" applyAlignment="1">
      <alignment horizontal="right" vertical="center"/>
    </xf>
    <xf numFmtId="164" fontId="24" fillId="36" borderId="0" xfId="0" applyNumberFormat="1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vertical="center"/>
    </xf>
    <xf numFmtId="9" fontId="20" fillId="33" borderId="0" xfId="0" applyNumberFormat="1" applyFont="1" applyFill="1" applyBorder="1" applyAlignment="1">
      <alignment vertical="center"/>
    </xf>
    <xf numFmtId="9" fontId="24" fillId="38" borderId="0" xfId="0" applyNumberFormat="1" applyFont="1" applyFill="1" applyBorder="1" applyAlignment="1">
      <alignment horizontal="right"/>
    </xf>
    <xf numFmtId="165" fontId="24" fillId="38" borderId="0" xfId="0" applyNumberFormat="1" applyFont="1" applyFill="1" applyBorder="1"/>
    <xf numFmtId="0" fontId="24" fillId="38" borderId="0" xfId="0" applyFont="1" applyFill="1" applyBorder="1" applyAlignment="1">
      <alignment horizontal="left" indent="1"/>
    </xf>
    <xf numFmtId="0" fontId="24" fillId="38" borderId="0" xfId="0" applyFont="1" applyFill="1" applyBorder="1"/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33" borderId="0" xfId="0" applyFont="1" applyFill="1" applyBorder="1" applyAlignment="1">
      <alignment horizontal="right"/>
    </xf>
    <xf numFmtId="0" fontId="20" fillId="33" borderId="11" xfId="0" applyFont="1" applyFill="1" applyBorder="1"/>
    <xf numFmtId="164" fontId="21" fillId="34" borderId="0" xfId="0" applyNumberFormat="1" applyFont="1" applyFill="1" applyBorder="1"/>
    <xf numFmtId="0" fontId="22" fillId="0" borderId="11" xfId="0" applyFont="1" applyBorder="1" applyAlignment="1">
      <alignment horizontal="left" indent="1"/>
    </xf>
    <xf numFmtId="164" fontId="22" fillId="0" borderId="0" xfId="0" applyNumberFormat="1" applyFont="1" applyBorder="1"/>
    <xf numFmtId="0" fontId="20" fillId="33" borderId="11" xfId="0" applyFont="1" applyFill="1" applyBorder="1" applyAlignment="1">
      <alignment horizontal="left"/>
    </xf>
    <xf numFmtId="164" fontId="20" fillId="33" borderId="0" xfId="0" applyNumberFormat="1" applyFont="1" applyFill="1" applyBorder="1"/>
    <xf numFmtId="0" fontId="20" fillId="33" borderId="10" xfId="0" applyFont="1" applyFill="1" applyBorder="1" applyAlignment="1">
      <alignment horizontal="right"/>
    </xf>
    <xf numFmtId="10" fontId="21" fillId="34" borderId="10" xfId="0" applyNumberFormat="1" applyFont="1" applyFill="1" applyBorder="1" applyAlignment="1">
      <alignment horizontal="right"/>
    </xf>
    <xf numFmtId="10" fontId="22" fillId="0" borderId="10" xfId="0" applyNumberFormat="1" applyFont="1" applyBorder="1" applyAlignment="1">
      <alignment horizontal="right"/>
    </xf>
    <xf numFmtId="10" fontId="20" fillId="33" borderId="10" xfId="0" applyNumberFormat="1" applyFont="1" applyFill="1" applyBorder="1" applyAlignment="1">
      <alignment horizontal="right"/>
    </xf>
    <xf numFmtId="0" fontId="22" fillId="0" borderId="11" xfId="0" applyFont="1" applyFill="1" applyBorder="1" applyAlignment="1">
      <alignment horizontal="left" indent="1"/>
    </xf>
    <xf numFmtId="0" fontId="23" fillId="0" borderId="0" xfId="0" applyFont="1"/>
    <xf numFmtId="164" fontId="22" fillId="0" borderId="0" xfId="0" applyNumberFormat="1" applyFont="1" applyFill="1" applyBorder="1"/>
    <xf numFmtId="0" fontId="21" fillId="34" borderId="12" xfId="0" applyFont="1" applyFill="1" applyBorder="1" applyAlignment="1">
      <alignment horizontal="left"/>
    </xf>
    <xf numFmtId="164" fontId="21" fillId="34" borderId="12" xfId="0" applyNumberFormat="1" applyFont="1" applyFill="1" applyBorder="1"/>
    <xf numFmtId="0" fontId="25" fillId="34" borderId="12" xfId="0" applyFont="1" applyFill="1" applyBorder="1" applyAlignment="1">
      <alignment horizontal="left"/>
    </xf>
    <xf numFmtId="164" fontId="24" fillId="0" borderId="0" xfId="0" applyNumberFormat="1" applyFont="1" applyBorder="1"/>
    <xf numFmtId="0" fontId="0" fillId="0" borderId="0" xfId="0"/>
    <xf numFmtId="0" fontId="19" fillId="0" borderId="0" xfId="0" applyFont="1"/>
    <xf numFmtId="0" fontId="0" fillId="0" borderId="0" xfId="0" applyAlignment="1">
      <alignment horizontal="right"/>
    </xf>
    <xf numFmtId="0" fontId="26" fillId="0" borderId="0" xfId="0" applyFont="1" applyBorder="1" applyAlignment="1"/>
    <xf numFmtId="0" fontId="0" fillId="0" borderId="0" xfId="0" applyAlignment="1"/>
    <xf numFmtId="0" fontId="20" fillId="33" borderId="0" xfId="0" applyFont="1" applyFill="1" applyBorder="1"/>
    <xf numFmtId="0" fontId="20" fillId="33" borderId="0" xfId="0" applyFont="1" applyFill="1" applyBorder="1" applyAlignment="1">
      <alignment horizontal="left"/>
    </xf>
    <xf numFmtId="0" fontId="25" fillId="34" borderId="0" xfId="0" applyFont="1" applyFill="1" applyBorder="1"/>
    <xf numFmtId="0" fontId="24" fillId="36" borderId="0" xfId="0" applyFont="1" applyFill="1" applyBorder="1"/>
    <xf numFmtId="165" fontId="24" fillId="36" borderId="0" xfId="0" applyNumberFormat="1" applyFont="1" applyFill="1" applyBorder="1"/>
    <xf numFmtId="9" fontId="24" fillId="36" borderId="0" xfId="0" applyNumberFormat="1" applyFont="1" applyFill="1" applyBorder="1" applyAlignment="1">
      <alignment horizontal="right"/>
    </xf>
    <xf numFmtId="0" fontId="24" fillId="34" borderId="0" xfId="0" applyFont="1" applyFill="1" applyBorder="1"/>
    <xf numFmtId="165" fontId="25" fillId="34" borderId="0" xfId="0" applyNumberFormat="1" applyFont="1" applyFill="1" applyBorder="1"/>
    <xf numFmtId="9" fontId="25" fillId="34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5" fontId="24" fillId="0" borderId="0" xfId="0" applyNumberFormat="1" applyFont="1" applyBorder="1"/>
    <xf numFmtId="9" fontId="24" fillId="0" borderId="0" xfId="0" applyNumberFormat="1" applyFont="1" applyBorder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right"/>
    </xf>
    <xf numFmtId="165" fontId="20" fillId="33" borderId="0" xfId="0" applyNumberFormat="1" applyFont="1" applyFill="1" applyBorder="1"/>
    <xf numFmtId="9" fontId="20" fillId="33" borderId="0" xfId="0" applyNumberFormat="1" applyFont="1" applyFill="1" applyBorder="1" applyAlignment="1">
      <alignment horizontal="right"/>
    </xf>
    <xf numFmtId="165" fontId="24" fillId="37" borderId="0" xfId="0" applyNumberFormat="1" applyFont="1" applyFill="1" applyBorder="1"/>
    <xf numFmtId="0" fontId="24" fillId="37" borderId="0" xfId="0" applyFont="1" applyFill="1" applyBorder="1" applyAlignment="1">
      <alignment horizontal="left"/>
    </xf>
    <xf numFmtId="9" fontId="24" fillId="37" borderId="0" xfId="0" applyNumberFormat="1" applyFont="1" applyFill="1" applyBorder="1" applyAlignment="1">
      <alignment horizontal="right"/>
    </xf>
    <xf numFmtId="9" fontId="20" fillId="33" borderId="0" xfId="42" applyFont="1" applyFill="1" applyBorder="1"/>
    <xf numFmtId="9" fontId="21" fillId="34" borderId="0" xfId="42" applyFont="1" applyFill="1" applyBorder="1"/>
    <xf numFmtId="9" fontId="22" fillId="0" borderId="0" xfId="42" applyFont="1" applyBorder="1"/>
    <xf numFmtId="9" fontId="22" fillId="0" borderId="0" xfId="42" applyFont="1" applyFill="1" applyBorder="1"/>
    <xf numFmtId="3" fontId="21" fillId="34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0" xfId="0" applyNumberFormat="1" applyFont="1" applyBorder="1"/>
    <xf numFmtId="3" fontId="22" fillId="0" borderId="0" xfId="0" applyNumberFormat="1" applyFont="1"/>
    <xf numFmtId="3" fontId="20" fillId="33" borderId="0" xfId="0" applyNumberFormat="1" applyFont="1" applyFill="1" applyBorder="1"/>
    <xf numFmtId="9" fontId="22" fillId="0" borderId="0" xfId="42" applyFont="1"/>
    <xf numFmtId="165" fontId="22" fillId="38" borderId="0" xfId="0" applyNumberFormat="1" applyFont="1" applyFill="1" applyBorder="1"/>
    <xf numFmtId="0" fontId="27" fillId="0" borderId="0" xfId="0" applyFont="1" applyBorder="1" applyAlignment="1">
      <alignment horizontal="center"/>
    </xf>
    <xf numFmtId="0" fontId="25" fillId="34" borderId="0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abSelected="1" zoomScaleNormal="100" workbookViewId="0">
      <selection activeCell="A4" sqref="A4"/>
    </sheetView>
  </sheetViews>
  <sheetFormatPr defaultRowHeight="15" x14ac:dyDescent="0.25"/>
  <cols>
    <col min="1" max="1" width="64.5703125" bestFit="1" customWidth="1"/>
    <col min="2" max="3" width="20.85546875" bestFit="1" customWidth="1"/>
    <col min="4" max="4" width="19.85546875" bestFit="1" customWidth="1"/>
    <col min="5" max="5" width="13" bestFit="1" customWidth="1"/>
  </cols>
  <sheetData>
    <row r="1" spans="1:5" ht="18" x14ac:dyDescent="0.25">
      <c r="A1" s="58" t="s">
        <v>0</v>
      </c>
      <c r="B1" s="57"/>
      <c r="C1" s="57"/>
      <c r="D1" s="57"/>
      <c r="E1" s="59"/>
    </row>
    <row r="2" spans="1:5" ht="18" x14ac:dyDescent="0.25">
      <c r="A2" s="58" t="s">
        <v>282</v>
      </c>
      <c r="B2" s="57"/>
      <c r="C2" s="57"/>
      <c r="D2" s="57"/>
      <c r="E2" s="59"/>
    </row>
    <row r="3" spans="1:5" ht="18" x14ac:dyDescent="0.25">
      <c r="A3" s="73"/>
      <c r="B3" s="56"/>
      <c r="C3" s="56"/>
      <c r="D3" s="56"/>
      <c r="E3" s="56"/>
    </row>
    <row r="4" spans="1:5" ht="18" x14ac:dyDescent="0.25">
      <c r="A4" s="58" t="s">
        <v>1</v>
      </c>
      <c r="B4" s="56"/>
      <c r="C4" s="56"/>
      <c r="D4" s="56"/>
      <c r="E4" s="60"/>
    </row>
    <row r="5" spans="1:5" x14ac:dyDescent="0.25">
      <c r="A5" s="62" t="s">
        <v>2</v>
      </c>
      <c r="B5" s="61" t="s">
        <v>3</v>
      </c>
      <c r="C5" s="61" t="s">
        <v>283</v>
      </c>
      <c r="D5" s="61" t="s">
        <v>4</v>
      </c>
      <c r="E5" s="68" t="s">
        <v>5</v>
      </c>
    </row>
    <row r="6" spans="1:5" x14ac:dyDescent="0.25">
      <c r="A6" s="75" t="s">
        <v>6</v>
      </c>
      <c r="B6" s="76">
        <v>69521847.790000021</v>
      </c>
      <c r="C6" s="76">
        <v>60267999.590000004</v>
      </c>
      <c r="D6" s="63">
        <f>C6-B6</f>
        <v>-9253848.2000000179</v>
      </c>
      <c r="E6" s="69">
        <f>D6/B6</f>
        <v>-0.13310705187170077</v>
      </c>
    </row>
    <row r="7" spans="1:5" x14ac:dyDescent="0.25">
      <c r="A7" s="64" t="s">
        <v>7</v>
      </c>
      <c r="B7" s="65">
        <v>5142123.1399999997</v>
      </c>
      <c r="C7" s="78">
        <v>7068103.7599999998</v>
      </c>
      <c r="D7" s="65">
        <f>C7-B7</f>
        <v>1925980.62</v>
      </c>
      <c r="E7" s="70">
        <f>D7/B7</f>
        <v>0.37454968843861647</v>
      </c>
    </row>
    <row r="8" spans="1:5" x14ac:dyDescent="0.25">
      <c r="A8" s="64" t="s">
        <v>8</v>
      </c>
      <c r="B8" s="65">
        <v>470411.34</v>
      </c>
      <c r="C8" s="78">
        <v>384617</v>
      </c>
      <c r="D8" s="65">
        <f t="shared" ref="D8:D36" si="0">C8-B8</f>
        <v>-85794.340000000026</v>
      </c>
      <c r="E8" s="70">
        <f t="shared" ref="E8:E36" si="1">D8/B8</f>
        <v>-0.18238153017314596</v>
      </c>
    </row>
    <row r="9" spans="1:5" x14ac:dyDescent="0.25">
      <c r="A9" s="64" t="s">
        <v>9</v>
      </c>
      <c r="B9" s="65">
        <v>13077287.16</v>
      </c>
      <c r="C9" s="78">
        <v>8359189.6399999997</v>
      </c>
      <c r="D9" s="65">
        <f t="shared" si="0"/>
        <v>-4718097.5200000005</v>
      </c>
      <c r="E9" s="70">
        <f t="shared" si="1"/>
        <v>-0.36078564783921135</v>
      </c>
    </row>
    <row r="10" spans="1:5" x14ac:dyDescent="0.25">
      <c r="A10" s="64" t="s">
        <v>10</v>
      </c>
      <c r="B10" s="65">
        <v>0</v>
      </c>
      <c r="C10" s="78">
        <v>0</v>
      </c>
      <c r="D10" s="65">
        <f t="shared" si="0"/>
        <v>0</v>
      </c>
      <c r="E10" s="70">
        <v>0</v>
      </c>
    </row>
    <row r="11" spans="1:5" x14ac:dyDescent="0.25">
      <c r="A11" s="64" t="s">
        <v>11</v>
      </c>
      <c r="B11" s="65">
        <v>9989837.7700000014</v>
      </c>
      <c r="C11" s="78">
        <v>11216309.300000001</v>
      </c>
      <c r="D11" s="65">
        <f t="shared" si="0"/>
        <v>1226471.5299999993</v>
      </c>
      <c r="E11" s="70">
        <f t="shared" si="1"/>
        <v>0.12277191664544911</v>
      </c>
    </row>
    <row r="12" spans="1:5" x14ac:dyDescent="0.25">
      <c r="A12" s="64" t="s">
        <v>12</v>
      </c>
      <c r="B12" s="65">
        <v>139286.01999999999</v>
      </c>
      <c r="C12" s="78">
        <v>16614</v>
      </c>
      <c r="D12" s="65">
        <f t="shared" si="0"/>
        <v>-122672.01999999999</v>
      </c>
      <c r="E12" s="70">
        <f t="shared" si="1"/>
        <v>-0.88072026180373308</v>
      </c>
    </row>
    <row r="13" spans="1:5" x14ac:dyDescent="0.25">
      <c r="A13" s="64" t="s">
        <v>13</v>
      </c>
      <c r="B13" s="65">
        <v>2994042.37</v>
      </c>
      <c r="C13" s="78">
        <v>2963538.5</v>
      </c>
      <c r="D13" s="65">
        <f t="shared" si="0"/>
        <v>-30503.870000000112</v>
      </c>
      <c r="E13" s="70">
        <f t="shared" si="1"/>
        <v>-1.0188189153782787E-2</v>
      </c>
    </row>
    <row r="14" spans="1:5" x14ac:dyDescent="0.25">
      <c r="A14" s="64" t="s">
        <v>14</v>
      </c>
      <c r="B14" s="65">
        <v>4293676.42</v>
      </c>
      <c r="C14" s="78">
        <v>2748083.99</v>
      </c>
      <c r="D14" s="65">
        <f t="shared" si="0"/>
        <v>-1545592.4299999997</v>
      </c>
      <c r="E14" s="70">
        <f t="shared" si="1"/>
        <v>-0.3599694711042058</v>
      </c>
    </row>
    <row r="15" spans="1:5" x14ac:dyDescent="0.25">
      <c r="A15" s="64" t="s">
        <v>15</v>
      </c>
      <c r="B15" s="65">
        <v>5413897.6200000001</v>
      </c>
      <c r="C15" s="78">
        <v>6546097.5999999996</v>
      </c>
      <c r="D15" s="65">
        <f t="shared" si="0"/>
        <v>1132199.9799999995</v>
      </c>
      <c r="E15" s="70">
        <f t="shared" si="1"/>
        <v>0.20912844303103012</v>
      </c>
    </row>
    <row r="16" spans="1:5" x14ac:dyDescent="0.25">
      <c r="A16" s="64" t="s">
        <v>16</v>
      </c>
      <c r="B16" s="65">
        <v>957713.41999999993</v>
      </c>
      <c r="C16" s="78">
        <v>767850</v>
      </c>
      <c r="D16" s="65">
        <f t="shared" si="0"/>
        <v>-189863.41999999993</v>
      </c>
      <c r="E16" s="70">
        <f t="shared" si="1"/>
        <v>-0.1982465903004679</v>
      </c>
    </row>
    <row r="17" spans="1:5" x14ac:dyDescent="0.25">
      <c r="A17" s="64" t="s">
        <v>17</v>
      </c>
      <c r="B17" s="65">
        <v>468645.42</v>
      </c>
      <c r="C17" s="78">
        <v>692961.72</v>
      </c>
      <c r="D17" s="65">
        <f t="shared" si="0"/>
        <v>224316.3</v>
      </c>
      <c r="E17" s="70">
        <f t="shared" si="1"/>
        <v>0.47864822833433429</v>
      </c>
    </row>
    <row r="18" spans="1:5" x14ac:dyDescent="0.25">
      <c r="A18" s="64" t="s">
        <v>18</v>
      </c>
      <c r="B18" s="65">
        <v>215032.85</v>
      </c>
      <c r="C18" s="78">
        <v>342450.46</v>
      </c>
      <c r="D18" s="65">
        <f t="shared" si="0"/>
        <v>127417.61000000002</v>
      </c>
      <c r="E18" s="70">
        <f t="shared" si="1"/>
        <v>0.59254951045851834</v>
      </c>
    </row>
    <row r="19" spans="1:5" x14ac:dyDescent="0.25">
      <c r="A19" s="64" t="s">
        <v>19</v>
      </c>
      <c r="B19" s="65">
        <v>1307067</v>
      </c>
      <c r="C19" s="78">
        <v>1812859.5</v>
      </c>
      <c r="D19" s="65">
        <f t="shared" si="0"/>
        <v>505792.5</v>
      </c>
      <c r="E19" s="70">
        <f t="shared" si="1"/>
        <v>0.38696753877192219</v>
      </c>
    </row>
    <row r="20" spans="1:5" x14ac:dyDescent="0.25">
      <c r="A20" s="64" t="s">
        <v>20</v>
      </c>
      <c r="B20" s="65">
        <v>1539.5</v>
      </c>
      <c r="C20" s="78">
        <v>0</v>
      </c>
      <c r="D20" s="65">
        <f t="shared" si="0"/>
        <v>-1539.5</v>
      </c>
      <c r="E20" s="70">
        <f t="shared" si="1"/>
        <v>-1</v>
      </c>
    </row>
    <row r="21" spans="1:5" x14ac:dyDescent="0.25">
      <c r="A21" s="64" t="s">
        <v>21</v>
      </c>
      <c r="B21" s="65">
        <v>4673262.53</v>
      </c>
      <c r="C21" s="78">
        <v>4618330.2699999996</v>
      </c>
      <c r="D21" s="65">
        <f t="shared" si="0"/>
        <v>-54932.260000000708</v>
      </c>
      <c r="E21" s="70">
        <f t="shared" si="1"/>
        <v>-1.1754584649880714E-2</v>
      </c>
    </row>
    <row r="22" spans="1:5" x14ac:dyDescent="0.25">
      <c r="A22" s="64" t="s">
        <v>22</v>
      </c>
      <c r="B22" s="65">
        <v>0</v>
      </c>
      <c r="C22" s="78">
        <v>0</v>
      </c>
      <c r="D22" s="65">
        <f t="shared" si="0"/>
        <v>0</v>
      </c>
      <c r="E22" s="70">
        <v>0</v>
      </c>
    </row>
    <row r="23" spans="1:5" x14ac:dyDescent="0.25">
      <c r="A23" s="64" t="s">
        <v>23</v>
      </c>
      <c r="B23" s="65">
        <v>8441369</v>
      </c>
      <c r="C23" s="78">
        <v>1648376.5</v>
      </c>
      <c r="D23" s="65">
        <f t="shared" si="0"/>
        <v>-6792992.5</v>
      </c>
      <c r="E23" s="70">
        <f t="shared" si="1"/>
        <v>-0.80472640160618492</v>
      </c>
    </row>
    <row r="24" spans="1:5" x14ac:dyDescent="0.25">
      <c r="A24" s="64" t="s">
        <v>24</v>
      </c>
      <c r="B24" s="65">
        <v>750</v>
      </c>
      <c r="C24" s="78">
        <v>1681</v>
      </c>
      <c r="D24" s="65">
        <f t="shared" si="0"/>
        <v>931</v>
      </c>
      <c r="E24" s="70">
        <f t="shared" si="1"/>
        <v>1.2413333333333334</v>
      </c>
    </row>
    <row r="25" spans="1:5" x14ac:dyDescent="0.25">
      <c r="A25" s="64" t="s">
        <v>25</v>
      </c>
      <c r="B25" s="65">
        <v>6004902.2699999996</v>
      </c>
      <c r="C25" s="78">
        <v>5314613.82</v>
      </c>
      <c r="D25" s="65">
        <f t="shared" si="0"/>
        <v>-690288.44999999925</v>
      </c>
      <c r="E25" s="70">
        <f t="shared" si="1"/>
        <v>-0.11495415228464648</v>
      </c>
    </row>
    <row r="26" spans="1:5" x14ac:dyDescent="0.25">
      <c r="A26" s="64" t="s">
        <v>26</v>
      </c>
      <c r="B26" s="65">
        <v>2344221.75</v>
      </c>
      <c r="C26" s="78">
        <v>3565444.64</v>
      </c>
      <c r="D26" s="65">
        <f t="shared" si="0"/>
        <v>1221222.8900000001</v>
      </c>
      <c r="E26" s="70">
        <f t="shared" si="1"/>
        <v>0.52095024286844882</v>
      </c>
    </row>
    <row r="27" spans="1:5" x14ac:dyDescent="0.25">
      <c r="A27" s="64" t="s">
        <v>27</v>
      </c>
      <c r="B27" s="65">
        <v>75921.59</v>
      </c>
      <c r="C27" s="78">
        <v>230256.05</v>
      </c>
      <c r="D27" s="65">
        <f t="shared" si="0"/>
        <v>154334.46</v>
      </c>
      <c r="E27" s="70">
        <f t="shared" si="1"/>
        <v>2.0328138543989924</v>
      </c>
    </row>
    <row r="28" spans="1:5" x14ac:dyDescent="0.25">
      <c r="A28" s="64" t="s">
        <v>28</v>
      </c>
      <c r="B28" s="65">
        <v>2033091.6700000004</v>
      </c>
      <c r="C28" s="78">
        <v>463521.55</v>
      </c>
      <c r="D28" s="65">
        <f t="shared" si="0"/>
        <v>-1569570.1200000003</v>
      </c>
      <c r="E28" s="70">
        <f t="shared" si="1"/>
        <v>-0.77201148534537056</v>
      </c>
    </row>
    <row r="29" spans="1:5" x14ac:dyDescent="0.25">
      <c r="A29" s="64" t="s">
        <v>29</v>
      </c>
      <c r="B29" s="65">
        <v>604963.08000000007</v>
      </c>
      <c r="C29" s="78">
        <v>1061407</v>
      </c>
      <c r="D29" s="65">
        <f t="shared" si="0"/>
        <v>456443.91999999993</v>
      </c>
      <c r="E29" s="70">
        <f t="shared" si="1"/>
        <v>0.75449880346417153</v>
      </c>
    </row>
    <row r="30" spans="1:5" x14ac:dyDescent="0.25">
      <c r="A30" s="64" t="s">
        <v>30</v>
      </c>
      <c r="B30" s="65">
        <v>0</v>
      </c>
      <c r="C30" s="78">
        <v>2250</v>
      </c>
      <c r="D30" s="65">
        <f t="shared" si="0"/>
        <v>2250</v>
      </c>
      <c r="E30" s="70" t="e">
        <f t="shared" si="1"/>
        <v>#DIV/0!</v>
      </c>
    </row>
    <row r="31" spans="1:5" x14ac:dyDescent="0.25">
      <c r="A31" s="64" t="s">
        <v>31</v>
      </c>
      <c r="B31" s="65">
        <v>9940</v>
      </c>
      <c r="C31" s="78">
        <v>8241.4699999999993</v>
      </c>
      <c r="D31" s="65">
        <f t="shared" si="0"/>
        <v>-1698.5300000000007</v>
      </c>
      <c r="E31" s="70">
        <f t="shared" si="1"/>
        <v>-0.1708782696177063</v>
      </c>
    </row>
    <row r="32" spans="1:5" x14ac:dyDescent="0.25">
      <c r="A32" s="64" t="s">
        <v>32</v>
      </c>
      <c r="B32" s="65">
        <v>2285.6999999999998</v>
      </c>
      <c r="C32" s="78">
        <v>1988.51</v>
      </c>
      <c r="D32" s="65">
        <f t="shared" si="0"/>
        <v>-297.18999999999983</v>
      </c>
      <c r="E32" s="70">
        <f t="shared" si="1"/>
        <v>-0.13002143763398516</v>
      </c>
    </row>
    <row r="33" spans="1:5" x14ac:dyDescent="0.25">
      <c r="A33" s="64" t="s">
        <v>33</v>
      </c>
      <c r="B33" s="65">
        <v>2523.5</v>
      </c>
      <c r="C33" s="78">
        <v>2195</v>
      </c>
      <c r="D33" s="65">
        <f t="shared" si="0"/>
        <v>-328.5</v>
      </c>
      <c r="E33" s="70">
        <f t="shared" si="1"/>
        <v>-0.13017634238161285</v>
      </c>
    </row>
    <row r="34" spans="1:5" x14ac:dyDescent="0.25">
      <c r="A34" s="64" t="s">
        <v>34</v>
      </c>
      <c r="B34" s="65">
        <v>10863.82</v>
      </c>
      <c r="C34" s="78">
        <v>4281.25</v>
      </c>
      <c r="D34" s="65">
        <f t="shared" si="0"/>
        <v>-6582.57</v>
      </c>
      <c r="E34" s="70">
        <f t="shared" si="1"/>
        <v>-0.60591670333271352</v>
      </c>
    </row>
    <row r="35" spans="1:5" x14ac:dyDescent="0.25">
      <c r="A35" s="64" t="s">
        <v>35</v>
      </c>
      <c r="B35" s="65">
        <v>1014.4</v>
      </c>
      <c r="C35" s="78">
        <v>0</v>
      </c>
      <c r="D35" s="65">
        <f t="shared" si="0"/>
        <v>-1014.4</v>
      </c>
      <c r="E35" s="70">
        <f t="shared" si="1"/>
        <v>-1</v>
      </c>
    </row>
    <row r="36" spans="1:5" x14ac:dyDescent="0.25">
      <c r="A36" s="64" t="s">
        <v>36</v>
      </c>
      <c r="B36" s="65">
        <v>846178.45</v>
      </c>
      <c r="C36" s="78">
        <v>426737.06</v>
      </c>
      <c r="D36" s="65">
        <f t="shared" si="0"/>
        <v>-419441.38999999996</v>
      </c>
      <c r="E36" s="70">
        <f t="shared" si="1"/>
        <v>-0.49568904762346522</v>
      </c>
    </row>
    <row r="37" spans="1:5" x14ac:dyDescent="0.25">
      <c r="A37" s="75" t="s">
        <v>37</v>
      </c>
      <c r="B37" s="76">
        <v>31582448.709999993</v>
      </c>
      <c r="C37" s="76">
        <v>31296248.789999999</v>
      </c>
      <c r="D37" s="63">
        <f>C37-B37</f>
        <v>-286199.91999999434</v>
      </c>
      <c r="E37" s="69">
        <f>D37/B37</f>
        <v>-9.0619927108240485E-3</v>
      </c>
    </row>
    <row r="38" spans="1:5" x14ac:dyDescent="0.25">
      <c r="A38" s="64" t="s">
        <v>37</v>
      </c>
      <c r="B38" s="74">
        <v>170185.91999999998</v>
      </c>
      <c r="C38" s="65">
        <v>191073.28</v>
      </c>
      <c r="D38" s="65">
        <f>C38-B38</f>
        <v>20887.360000000015</v>
      </c>
      <c r="E38" s="70">
        <f>D38/B38</f>
        <v>0.1227325973852597</v>
      </c>
    </row>
    <row r="39" spans="1:5" x14ac:dyDescent="0.25">
      <c r="A39" s="64" t="s">
        <v>38</v>
      </c>
      <c r="B39" s="74">
        <v>38143.869999999995</v>
      </c>
      <c r="C39" s="65">
        <v>148194.23999999999</v>
      </c>
      <c r="D39" s="65">
        <f t="shared" ref="D39:D47" si="2">C39-B39</f>
        <v>110050.37</v>
      </c>
      <c r="E39" s="70">
        <f t="shared" ref="E39:E47" si="3">D39/B39</f>
        <v>2.8851390800146919</v>
      </c>
    </row>
    <row r="40" spans="1:5" x14ac:dyDescent="0.25">
      <c r="A40" s="64" t="s">
        <v>39</v>
      </c>
      <c r="B40" s="74">
        <v>130931.90999999999</v>
      </c>
      <c r="C40" s="65">
        <v>148641.20000000001</v>
      </c>
      <c r="D40" s="65">
        <f t="shared" si="2"/>
        <v>17709.290000000023</v>
      </c>
      <c r="E40" s="70">
        <f t="shared" si="3"/>
        <v>0.13525572184809664</v>
      </c>
    </row>
    <row r="41" spans="1:5" x14ac:dyDescent="0.25">
      <c r="A41" s="72" t="s">
        <v>40</v>
      </c>
      <c r="B41" s="65">
        <v>9122112.4899999984</v>
      </c>
      <c r="C41" s="65">
        <v>9171367.0999999996</v>
      </c>
      <c r="D41" s="65">
        <f t="shared" si="2"/>
        <v>49254.610000001267</v>
      </c>
      <c r="E41" s="70">
        <f t="shared" si="3"/>
        <v>5.3994740860733755E-3</v>
      </c>
    </row>
    <row r="42" spans="1:5" x14ac:dyDescent="0.25">
      <c r="A42" s="64" t="s">
        <v>41</v>
      </c>
      <c r="B42" s="74">
        <v>366128.28</v>
      </c>
      <c r="C42" s="65">
        <v>411329</v>
      </c>
      <c r="D42" s="65">
        <f t="shared" si="2"/>
        <v>45200.719999999972</v>
      </c>
      <c r="E42" s="70">
        <f t="shared" si="3"/>
        <v>0.12345596466899517</v>
      </c>
    </row>
    <row r="43" spans="1:5" x14ac:dyDescent="0.25">
      <c r="A43" s="64" t="s">
        <v>42</v>
      </c>
      <c r="B43" s="74">
        <v>2860101.11</v>
      </c>
      <c r="C43" s="65">
        <v>2776956.71</v>
      </c>
      <c r="D43" s="65">
        <f t="shared" si="2"/>
        <v>-83144.399999999907</v>
      </c>
      <c r="E43" s="70">
        <f t="shared" si="3"/>
        <v>-2.9070440799905815E-2</v>
      </c>
    </row>
    <row r="44" spans="1:5" x14ac:dyDescent="0.25">
      <c r="A44" s="64" t="s">
        <v>43</v>
      </c>
      <c r="B44" s="74">
        <v>8707680.3000000007</v>
      </c>
      <c r="C44" s="65">
        <v>9056802.0999999996</v>
      </c>
      <c r="D44" s="65">
        <f t="shared" si="2"/>
        <v>349121.79999999888</v>
      </c>
      <c r="E44" s="70">
        <f t="shared" si="3"/>
        <v>4.009354822087334E-2</v>
      </c>
    </row>
    <row r="45" spans="1:5" x14ac:dyDescent="0.25">
      <c r="A45" s="64" t="s">
        <v>44</v>
      </c>
      <c r="B45" s="65">
        <v>2291031.4</v>
      </c>
      <c r="C45" s="65">
        <v>3543220.4</v>
      </c>
      <c r="D45" s="65">
        <f t="shared" si="2"/>
        <v>1252189</v>
      </c>
      <c r="E45" s="70">
        <f t="shared" si="3"/>
        <v>0.54656125620975782</v>
      </c>
    </row>
    <row r="46" spans="1:5" x14ac:dyDescent="0.25">
      <c r="A46" s="64" t="s">
        <v>45</v>
      </c>
      <c r="B46" s="74">
        <v>4372046.05</v>
      </c>
      <c r="C46" s="65">
        <v>3430069.74</v>
      </c>
      <c r="D46" s="65">
        <f t="shared" si="2"/>
        <v>-941976.30999999959</v>
      </c>
      <c r="E46" s="70">
        <f t="shared" si="3"/>
        <v>-0.21545434316731399</v>
      </c>
    </row>
    <row r="47" spans="1:5" x14ac:dyDescent="0.25">
      <c r="A47" s="64" t="s">
        <v>46</v>
      </c>
      <c r="B47" s="74">
        <v>3524087.38</v>
      </c>
      <c r="C47" s="65">
        <v>2418595.02</v>
      </c>
      <c r="D47" s="65">
        <f t="shared" si="2"/>
        <v>-1105492.3599999999</v>
      </c>
      <c r="E47" s="70">
        <f t="shared" si="3"/>
        <v>-0.31369606959064672</v>
      </c>
    </row>
    <row r="48" spans="1:5" x14ac:dyDescent="0.25">
      <c r="A48" s="75" t="s">
        <v>47</v>
      </c>
      <c r="B48" s="76">
        <v>4994080.6500000004</v>
      </c>
      <c r="C48" s="76">
        <v>4323172.6900000004</v>
      </c>
      <c r="D48" s="63">
        <f>C48-B48</f>
        <v>-670907.96</v>
      </c>
      <c r="E48" s="69">
        <f>D48/B48</f>
        <v>-0.13434063384619147</v>
      </c>
    </row>
    <row r="49" spans="1:5" x14ac:dyDescent="0.25">
      <c r="A49" s="64" t="s">
        <v>48</v>
      </c>
      <c r="B49" s="65">
        <v>650154.18000000005</v>
      </c>
      <c r="C49" s="65">
        <v>85000</v>
      </c>
      <c r="D49" s="65">
        <f>C49-B49</f>
        <v>-565154.18000000005</v>
      </c>
      <c r="E49" s="70">
        <f>D49/B49</f>
        <v>-0.86926178033647339</v>
      </c>
    </row>
    <row r="50" spans="1:5" x14ac:dyDescent="0.25">
      <c r="A50" s="64" t="s">
        <v>49</v>
      </c>
      <c r="B50" s="65">
        <v>2436844.67</v>
      </c>
      <c r="C50" s="65">
        <v>1363398.58</v>
      </c>
      <c r="D50" s="65">
        <f t="shared" ref="D50:D51" si="4">C50-B50</f>
        <v>-1073446.0899999999</v>
      </c>
      <c r="E50" s="70">
        <f t="shared" ref="E50:E51" si="5">D50/B50</f>
        <v>-0.44050657114718761</v>
      </c>
    </row>
    <row r="51" spans="1:5" x14ac:dyDescent="0.25">
      <c r="A51" s="64" t="s">
        <v>50</v>
      </c>
      <c r="B51" s="65">
        <v>1907081.7999999998</v>
      </c>
      <c r="C51" s="65">
        <v>2874774.11</v>
      </c>
      <c r="D51" s="65">
        <f t="shared" si="4"/>
        <v>967692.31</v>
      </c>
      <c r="E51" s="70">
        <f t="shared" si="5"/>
        <v>0.50742045254692281</v>
      </c>
    </row>
    <row r="52" spans="1:5" x14ac:dyDescent="0.25">
      <c r="A52" s="75" t="s">
        <v>51</v>
      </c>
      <c r="B52" s="76">
        <v>131012876.44999999</v>
      </c>
      <c r="C52" s="76">
        <v>151422970</v>
      </c>
      <c r="D52" s="63">
        <f>C52-B52</f>
        <v>20410093.550000012</v>
      </c>
      <c r="E52" s="69">
        <f>D52/B52</f>
        <v>0.155786927995504</v>
      </c>
    </row>
    <row r="53" spans="1:5" x14ac:dyDescent="0.25">
      <c r="A53" s="64" t="s">
        <v>52</v>
      </c>
      <c r="B53" s="65">
        <v>11123285.719999999</v>
      </c>
      <c r="C53" s="65">
        <v>11309856.300000001</v>
      </c>
      <c r="D53" s="65">
        <f>C53-B53</f>
        <v>186570.58000000194</v>
      </c>
      <c r="E53" s="70">
        <f>D53/B53</f>
        <v>1.6772973804362722E-2</v>
      </c>
    </row>
    <row r="54" spans="1:5" x14ac:dyDescent="0.25">
      <c r="A54" s="64" t="s">
        <v>53</v>
      </c>
      <c r="B54" s="65">
        <v>7837300.1700000018</v>
      </c>
      <c r="C54" s="65">
        <v>10073329.83</v>
      </c>
      <c r="D54" s="65">
        <f t="shared" ref="D54:D71" si="6">C54-B54</f>
        <v>2236029.6599999983</v>
      </c>
      <c r="E54" s="70">
        <f t="shared" ref="E54:E71" si="7">D54/B54</f>
        <v>0.28530611454173738</v>
      </c>
    </row>
    <row r="55" spans="1:5" x14ac:dyDescent="0.25">
      <c r="A55" s="64" t="s">
        <v>54</v>
      </c>
      <c r="B55" s="65">
        <v>8867894.5599999987</v>
      </c>
      <c r="C55" s="65">
        <v>7343300.2199999997</v>
      </c>
      <c r="D55" s="65">
        <f t="shared" si="6"/>
        <v>-1524594.3399999989</v>
      </c>
      <c r="E55" s="70">
        <f t="shared" si="7"/>
        <v>-0.17192292146513741</v>
      </c>
    </row>
    <row r="56" spans="1:5" x14ac:dyDescent="0.25">
      <c r="A56" s="64" t="s">
        <v>55</v>
      </c>
      <c r="B56" s="65">
        <v>18820972.849999998</v>
      </c>
      <c r="C56" s="65">
        <v>13661749.220000001</v>
      </c>
      <c r="D56" s="65">
        <f t="shared" si="6"/>
        <v>-5159223.6299999971</v>
      </c>
      <c r="E56" s="70">
        <f t="shared" si="7"/>
        <v>-0.27412098572789756</v>
      </c>
    </row>
    <row r="57" spans="1:5" x14ac:dyDescent="0.25">
      <c r="A57" s="64" t="s">
        <v>56</v>
      </c>
      <c r="B57" s="65">
        <v>3896188.9699999997</v>
      </c>
      <c r="C57" s="65">
        <v>25195362.5</v>
      </c>
      <c r="D57" s="65">
        <f t="shared" si="6"/>
        <v>21299173.530000001</v>
      </c>
      <c r="E57" s="70">
        <f t="shared" si="7"/>
        <v>5.4666685045309809</v>
      </c>
    </row>
    <row r="58" spans="1:5" x14ac:dyDescent="0.25">
      <c r="A58" s="72" t="s">
        <v>57</v>
      </c>
      <c r="B58" s="65">
        <v>140463</v>
      </c>
      <c r="C58" s="65">
        <v>335399</v>
      </c>
      <c r="D58" s="65">
        <f t="shared" si="6"/>
        <v>194936</v>
      </c>
      <c r="E58" s="70">
        <f t="shared" si="7"/>
        <v>1.3878103130361732</v>
      </c>
    </row>
    <row r="59" spans="1:5" x14ac:dyDescent="0.25">
      <c r="A59" s="64" t="s">
        <v>58</v>
      </c>
      <c r="B59" s="65">
        <v>35681652.579999998</v>
      </c>
      <c r="C59" s="65">
        <v>37140128.939999998</v>
      </c>
      <c r="D59" s="65">
        <f t="shared" si="6"/>
        <v>1458476.3599999994</v>
      </c>
      <c r="E59" s="70">
        <f t="shared" si="7"/>
        <v>4.0874686415659271E-2</v>
      </c>
    </row>
    <row r="60" spans="1:5" x14ac:dyDescent="0.25">
      <c r="A60" s="64" t="s">
        <v>59</v>
      </c>
      <c r="B60" s="65">
        <v>6422864.9699999997</v>
      </c>
      <c r="C60" s="65">
        <v>5926578.2400000002</v>
      </c>
      <c r="D60" s="65">
        <f t="shared" si="6"/>
        <v>-496286.72999999952</v>
      </c>
      <c r="E60" s="70">
        <f t="shared" si="7"/>
        <v>-7.7268747251898015E-2</v>
      </c>
    </row>
    <row r="61" spans="1:5" x14ac:dyDescent="0.25">
      <c r="A61" s="64" t="s">
        <v>60</v>
      </c>
      <c r="B61" s="65">
        <v>131423</v>
      </c>
      <c r="C61" s="65">
        <v>74456.800000000003</v>
      </c>
      <c r="D61" s="65">
        <f t="shared" si="6"/>
        <v>-56966.2</v>
      </c>
      <c r="E61" s="70">
        <f t="shared" si="7"/>
        <v>-0.43345685306224935</v>
      </c>
    </row>
    <row r="62" spans="1:5" x14ac:dyDescent="0.25">
      <c r="A62" s="64" t="s">
        <v>61</v>
      </c>
      <c r="B62" s="65">
        <v>105596</v>
      </c>
      <c r="C62" s="65">
        <v>270237.90000000002</v>
      </c>
      <c r="D62" s="65">
        <f t="shared" si="6"/>
        <v>164641.90000000002</v>
      </c>
      <c r="E62" s="70">
        <f t="shared" si="7"/>
        <v>1.5591679609076103</v>
      </c>
    </row>
    <row r="63" spans="1:5" x14ac:dyDescent="0.25">
      <c r="A63" s="64" t="s">
        <v>62</v>
      </c>
      <c r="B63" s="65">
        <v>157707.5</v>
      </c>
      <c r="C63" s="65">
        <v>950154.3</v>
      </c>
      <c r="D63" s="65">
        <f t="shared" si="6"/>
        <v>792446.8</v>
      </c>
      <c r="E63" s="70">
        <f t="shared" si="7"/>
        <v>5.0247882947862346</v>
      </c>
    </row>
    <row r="64" spans="1:5" x14ac:dyDescent="0.25">
      <c r="A64" s="72" t="s">
        <v>63</v>
      </c>
      <c r="B64" s="65">
        <v>0</v>
      </c>
      <c r="C64" s="65">
        <v>0</v>
      </c>
      <c r="D64" s="65">
        <f t="shared" si="6"/>
        <v>0</v>
      </c>
      <c r="E64" s="70">
        <v>0</v>
      </c>
    </row>
    <row r="65" spans="1:5" x14ac:dyDescent="0.25">
      <c r="A65" s="64" t="s">
        <v>64</v>
      </c>
      <c r="B65" s="65">
        <v>3043849.6500000004</v>
      </c>
      <c r="C65" s="65">
        <v>2744319.04</v>
      </c>
      <c r="D65" s="65">
        <f t="shared" si="6"/>
        <v>-299530.61000000034</v>
      </c>
      <c r="E65" s="70">
        <f t="shared" si="7"/>
        <v>-9.8405192253829057E-2</v>
      </c>
    </row>
    <row r="66" spans="1:5" x14ac:dyDescent="0.25">
      <c r="A66" s="64" t="s">
        <v>65</v>
      </c>
      <c r="B66" s="65">
        <v>142493.34999999998</v>
      </c>
      <c r="C66" s="65">
        <v>73718</v>
      </c>
      <c r="D66" s="65">
        <f t="shared" si="6"/>
        <v>-68775.349999999977</v>
      </c>
      <c r="E66" s="70">
        <f t="shared" si="7"/>
        <v>-0.48265655906047539</v>
      </c>
    </row>
    <row r="67" spans="1:5" x14ac:dyDescent="0.25">
      <c r="A67" s="64" t="s">
        <v>66</v>
      </c>
      <c r="B67" s="65">
        <v>4469373.26</v>
      </c>
      <c r="C67" s="65">
        <v>6322895.0800000001</v>
      </c>
      <c r="D67" s="65">
        <f t="shared" si="6"/>
        <v>1853521.8200000003</v>
      </c>
      <c r="E67" s="70">
        <f t="shared" si="7"/>
        <v>0.41471627276885809</v>
      </c>
    </row>
    <row r="68" spans="1:5" x14ac:dyDescent="0.25">
      <c r="A68" s="64" t="s">
        <v>67</v>
      </c>
      <c r="B68" s="65">
        <v>24917143.190000001</v>
      </c>
      <c r="C68" s="65">
        <v>25677964.800000001</v>
      </c>
      <c r="D68" s="65">
        <f t="shared" si="6"/>
        <v>760821.6099999994</v>
      </c>
      <c r="E68" s="70">
        <f t="shared" si="7"/>
        <v>3.0534062600938137E-2</v>
      </c>
    </row>
    <row r="69" spans="1:5" x14ac:dyDescent="0.25">
      <c r="A69" s="64" t="s">
        <v>68</v>
      </c>
      <c r="B69" s="65">
        <v>0</v>
      </c>
      <c r="C69" s="65">
        <v>47500</v>
      </c>
      <c r="D69" s="65">
        <f t="shared" si="6"/>
        <v>47500</v>
      </c>
      <c r="E69" s="70" t="e">
        <f t="shared" si="7"/>
        <v>#DIV/0!</v>
      </c>
    </row>
    <row r="70" spans="1:5" x14ac:dyDescent="0.25">
      <c r="A70" s="64" t="s">
        <v>69</v>
      </c>
      <c r="B70" s="65">
        <v>27000</v>
      </c>
      <c r="C70" s="65">
        <v>0</v>
      </c>
      <c r="D70" s="65">
        <f t="shared" si="6"/>
        <v>-27000</v>
      </c>
      <c r="E70" s="70">
        <f t="shared" si="7"/>
        <v>-1</v>
      </c>
    </row>
    <row r="71" spans="1:5" x14ac:dyDescent="0.25">
      <c r="A71" s="64" t="s">
        <v>70</v>
      </c>
      <c r="B71" s="65">
        <v>5227667.68</v>
      </c>
      <c r="C71" s="65">
        <v>4276019.79</v>
      </c>
      <c r="D71" s="65">
        <f t="shared" si="6"/>
        <v>-951647.88999999966</v>
      </c>
      <c r="E71" s="70">
        <f t="shared" si="7"/>
        <v>-0.18204062466342538</v>
      </c>
    </row>
    <row r="72" spans="1:5" x14ac:dyDescent="0.25">
      <c r="A72" s="75" t="s">
        <v>71</v>
      </c>
      <c r="B72" s="76">
        <v>5539433.870000001</v>
      </c>
      <c r="C72" s="76">
        <v>6964162.46</v>
      </c>
      <c r="D72" s="63">
        <f>C72-B72</f>
        <v>1424728.5899999989</v>
      </c>
      <c r="E72" s="69">
        <f>D72/B72</f>
        <v>0.25719750852445838</v>
      </c>
    </row>
    <row r="73" spans="1:5" x14ac:dyDescent="0.25">
      <c r="A73" s="64" t="s">
        <v>72</v>
      </c>
      <c r="B73" s="65">
        <v>82145</v>
      </c>
      <c r="C73" s="65">
        <v>45861</v>
      </c>
      <c r="D73" s="65">
        <f>C73-B73</f>
        <v>-36284</v>
      </c>
      <c r="E73" s="70">
        <f>D73/B73</f>
        <v>-0.44170673808509342</v>
      </c>
    </row>
    <row r="74" spans="1:5" x14ac:dyDescent="0.25">
      <c r="A74" s="72" t="s">
        <v>73</v>
      </c>
      <c r="B74" s="65">
        <v>438202.51</v>
      </c>
      <c r="C74" s="65">
        <v>693213.65</v>
      </c>
      <c r="D74" s="65">
        <f t="shared" ref="D74:D86" si="8">C74-B74</f>
        <v>255011.14</v>
      </c>
      <c r="E74" s="70">
        <f t="shared" ref="E74:E86" si="9">D74/B74</f>
        <v>0.58194814995468647</v>
      </c>
    </row>
    <row r="75" spans="1:5" x14ac:dyDescent="0.25">
      <c r="A75" s="64" t="s">
        <v>74</v>
      </c>
      <c r="B75" s="65">
        <v>530830.32000000007</v>
      </c>
      <c r="C75" s="65">
        <v>313349.90000000002</v>
      </c>
      <c r="D75" s="65">
        <f t="shared" si="8"/>
        <v>-217480.42000000004</v>
      </c>
      <c r="E75" s="70">
        <f t="shared" si="9"/>
        <v>-0.40969856431712492</v>
      </c>
    </row>
    <row r="76" spans="1:5" x14ac:dyDescent="0.25">
      <c r="A76" s="64" t="s">
        <v>75</v>
      </c>
      <c r="B76" s="65">
        <v>1567102.49</v>
      </c>
      <c r="C76" s="65">
        <v>202341.42</v>
      </c>
      <c r="D76" s="65">
        <f t="shared" si="8"/>
        <v>-1364761.07</v>
      </c>
      <c r="E76" s="70">
        <f t="shared" si="9"/>
        <v>-0.87088182088205357</v>
      </c>
    </row>
    <row r="77" spans="1:5" x14ac:dyDescent="0.25">
      <c r="A77" s="64" t="s">
        <v>76</v>
      </c>
      <c r="B77" s="65">
        <v>0</v>
      </c>
      <c r="C77" s="65">
        <v>0</v>
      </c>
      <c r="D77" s="65">
        <f t="shared" si="8"/>
        <v>0</v>
      </c>
      <c r="E77" s="70" t="e">
        <f t="shared" si="9"/>
        <v>#DIV/0!</v>
      </c>
    </row>
    <row r="78" spans="1:5" x14ac:dyDescent="0.25">
      <c r="A78" s="64" t="s">
        <v>77</v>
      </c>
      <c r="B78" s="65">
        <v>658935.32000000007</v>
      </c>
      <c r="C78" s="65">
        <v>300712.82</v>
      </c>
      <c r="D78" s="65">
        <f t="shared" si="8"/>
        <v>-358222.50000000006</v>
      </c>
      <c r="E78" s="70">
        <f t="shared" si="9"/>
        <v>-0.543638334639582</v>
      </c>
    </row>
    <row r="79" spans="1:5" x14ac:dyDescent="0.25">
      <c r="A79" s="64" t="s">
        <v>78</v>
      </c>
      <c r="B79" s="65">
        <v>304494.5</v>
      </c>
      <c r="C79" s="65">
        <v>397287.07</v>
      </c>
      <c r="D79" s="65">
        <f t="shared" si="8"/>
        <v>92792.57</v>
      </c>
      <c r="E79" s="70">
        <f t="shared" si="9"/>
        <v>0.30474300849440633</v>
      </c>
    </row>
    <row r="80" spans="1:5" s="79" customFormat="1" x14ac:dyDescent="0.25">
      <c r="A80" s="64" t="s">
        <v>285</v>
      </c>
      <c r="B80" s="65">
        <v>0</v>
      </c>
      <c r="C80" s="65">
        <v>32168.27</v>
      </c>
      <c r="D80" s="65">
        <f t="shared" si="8"/>
        <v>32168.27</v>
      </c>
      <c r="E80" s="70" t="e">
        <f t="shared" si="9"/>
        <v>#DIV/0!</v>
      </c>
    </row>
    <row r="81" spans="1:5" x14ac:dyDescent="0.25">
      <c r="A81" s="64" t="s">
        <v>79</v>
      </c>
      <c r="B81" s="65">
        <v>0</v>
      </c>
      <c r="C81" s="65">
        <v>0</v>
      </c>
      <c r="D81" s="65">
        <f t="shared" si="8"/>
        <v>0</v>
      </c>
      <c r="E81" s="70" t="e">
        <f t="shared" si="9"/>
        <v>#DIV/0!</v>
      </c>
    </row>
    <row r="82" spans="1:5" x14ac:dyDescent="0.25">
      <c r="A82" s="64" t="s">
        <v>80</v>
      </c>
      <c r="B82" s="65">
        <v>246028.81</v>
      </c>
      <c r="C82" s="65">
        <v>126202.42</v>
      </c>
      <c r="D82" s="65">
        <f t="shared" si="8"/>
        <v>-119826.39</v>
      </c>
      <c r="E82" s="70">
        <f t="shared" si="9"/>
        <v>-0.48704210697925987</v>
      </c>
    </row>
    <row r="83" spans="1:5" x14ac:dyDescent="0.25">
      <c r="A83" s="64" t="s">
        <v>81</v>
      </c>
      <c r="B83" s="65">
        <v>426859.95</v>
      </c>
      <c r="C83" s="65">
        <v>414529.36</v>
      </c>
      <c r="D83" s="65">
        <f t="shared" si="8"/>
        <v>-12330.590000000026</v>
      </c>
      <c r="E83" s="70">
        <f t="shared" si="9"/>
        <v>-2.8886734396140996E-2</v>
      </c>
    </row>
    <row r="84" spans="1:5" x14ac:dyDescent="0.25">
      <c r="A84" s="64" t="s">
        <v>82</v>
      </c>
      <c r="B84" s="65">
        <v>147187.28</v>
      </c>
      <c r="C84" s="65">
        <v>164364.78</v>
      </c>
      <c r="D84" s="65">
        <f t="shared" si="8"/>
        <v>17177.5</v>
      </c>
      <c r="E84" s="70">
        <f t="shared" si="9"/>
        <v>0.11670505766530913</v>
      </c>
    </row>
    <row r="85" spans="1:5" x14ac:dyDescent="0.25">
      <c r="A85" s="64" t="s">
        <v>83</v>
      </c>
      <c r="B85" s="65">
        <v>116825.41</v>
      </c>
      <c r="C85" s="65">
        <v>263752.94</v>
      </c>
      <c r="D85" s="65">
        <f t="shared" si="8"/>
        <v>146927.53</v>
      </c>
      <c r="E85" s="70">
        <f t="shared" si="9"/>
        <v>1.257667574203249</v>
      </c>
    </row>
    <row r="86" spans="1:5" x14ac:dyDescent="0.25">
      <c r="A86" s="64" t="s">
        <v>84</v>
      </c>
      <c r="B86" s="65">
        <v>1020822.2799999999</v>
      </c>
      <c r="C86" s="65">
        <v>4010378.83</v>
      </c>
      <c r="D86" s="65">
        <f t="shared" si="8"/>
        <v>2989556.5500000003</v>
      </c>
      <c r="E86" s="70">
        <f t="shared" si="9"/>
        <v>2.9285769017502248</v>
      </c>
    </row>
    <row r="87" spans="1:5" x14ac:dyDescent="0.25">
      <c r="A87" s="75" t="s">
        <v>85</v>
      </c>
      <c r="B87" s="76">
        <v>1367004.4900000002</v>
      </c>
      <c r="C87" s="76">
        <v>964687</v>
      </c>
      <c r="D87" s="63">
        <f>C87-B87</f>
        <v>-402317.49000000022</v>
      </c>
      <c r="E87" s="69">
        <f>D87/B8</f>
        <v>-0.85524615541793747</v>
      </c>
    </row>
    <row r="88" spans="1:5" x14ac:dyDescent="0.25">
      <c r="A88" s="64" t="s">
        <v>86</v>
      </c>
      <c r="B88" s="65">
        <v>131060.6</v>
      </c>
      <c r="C88" s="65">
        <v>86244.07</v>
      </c>
      <c r="D88" s="65">
        <f>C88-B88</f>
        <v>-44816.53</v>
      </c>
      <c r="E88" s="70">
        <f>D88/B88</f>
        <v>-0.34195273026371004</v>
      </c>
    </row>
    <row r="89" spans="1:5" x14ac:dyDescent="0.25">
      <c r="A89" s="64" t="s">
        <v>87</v>
      </c>
      <c r="B89" s="65">
        <v>1140838.58</v>
      </c>
      <c r="C89" s="65">
        <v>816406.32</v>
      </c>
      <c r="D89" s="65">
        <f t="shared" ref="D89:D90" si="10">C89-B89</f>
        <v>-324432.26000000013</v>
      </c>
      <c r="E89" s="70">
        <f t="shared" ref="E89:E90" si="11">D89/B89</f>
        <v>-0.28438051244725621</v>
      </c>
    </row>
    <row r="90" spans="1:5" x14ac:dyDescent="0.25">
      <c r="A90" s="64" t="s">
        <v>88</v>
      </c>
      <c r="B90" s="65">
        <v>95105.31</v>
      </c>
      <c r="C90" s="65">
        <v>62037</v>
      </c>
      <c r="D90" s="65">
        <f t="shared" si="10"/>
        <v>-33068.31</v>
      </c>
      <c r="E90" s="70">
        <f t="shared" si="11"/>
        <v>-0.34770203682633494</v>
      </c>
    </row>
    <row r="91" spans="1:5" x14ac:dyDescent="0.25">
      <c r="A91" s="75" t="s">
        <v>89</v>
      </c>
      <c r="B91" s="76">
        <v>15822934.219999999</v>
      </c>
      <c r="C91" s="76">
        <v>16468765.52</v>
      </c>
      <c r="D91" s="63">
        <f>C91-B91</f>
        <v>645831.30000000075</v>
      </c>
      <c r="E91" s="69">
        <f>D91/B91</f>
        <v>4.0816152745151262E-2</v>
      </c>
    </row>
    <row r="92" spans="1:5" x14ac:dyDescent="0.25">
      <c r="A92" s="64" t="s">
        <v>90</v>
      </c>
      <c r="B92" s="65">
        <v>1771640.75</v>
      </c>
      <c r="C92" s="65">
        <v>1785349.77</v>
      </c>
      <c r="D92" s="65">
        <f>C92-B92</f>
        <v>13709.020000000019</v>
      </c>
      <c r="E92" s="70">
        <f>D92/B92</f>
        <v>7.738036054995923E-3</v>
      </c>
    </row>
    <row r="93" spans="1:5" x14ac:dyDescent="0.25">
      <c r="A93" s="64" t="s">
        <v>91</v>
      </c>
      <c r="B93" s="65">
        <v>3117656.8799999994</v>
      </c>
      <c r="C93" s="65">
        <v>5068885.49</v>
      </c>
      <c r="D93" s="65">
        <f t="shared" ref="D93:D95" si="12">C93-B93</f>
        <v>1951228.6100000008</v>
      </c>
      <c r="E93" s="70">
        <f t="shared" ref="E93:E95" si="13">D93/B93</f>
        <v>0.62586380897695237</v>
      </c>
    </row>
    <row r="94" spans="1:5" x14ac:dyDescent="0.25">
      <c r="A94" s="64" t="s">
        <v>92</v>
      </c>
      <c r="B94" s="65">
        <v>4211645.5899999989</v>
      </c>
      <c r="C94" s="65">
        <v>3593290.62</v>
      </c>
      <c r="D94" s="65">
        <f t="shared" si="12"/>
        <v>-618354.96999999881</v>
      </c>
      <c r="E94" s="70">
        <f t="shared" si="13"/>
        <v>-0.14682027648959869</v>
      </c>
    </row>
    <row r="95" spans="1:5" x14ac:dyDescent="0.25">
      <c r="A95" s="64" t="s">
        <v>93</v>
      </c>
      <c r="B95" s="65">
        <v>6721991</v>
      </c>
      <c r="C95" s="65">
        <v>6021239.6399999997</v>
      </c>
      <c r="D95" s="65">
        <f t="shared" si="12"/>
        <v>-700751.36000000034</v>
      </c>
      <c r="E95" s="70">
        <f t="shared" si="13"/>
        <v>-0.10424758973940911</v>
      </c>
    </row>
    <row r="96" spans="1:5" x14ac:dyDescent="0.25">
      <c r="A96" s="75" t="s">
        <v>94</v>
      </c>
      <c r="B96" s="76">
        <v>64131577.039999999</v>
      </c>
      <c r="C96" s="76">
        <v>60351146.189999998</v>
      </c>
      <c r="D96" s="63">
        <f>C96-B96</f>
        <v>-3780430.8500000015</v>
      </c>
      <c r="E96" s="69">
        <f>D96/B96</f>
        <v>-5.8948041269000447E-2</v>
      </c>
    </row>
    <row r="97" spans="1:5" x14ac:dyDescent="0.25">
      <c r="A97" s="64" t="s">
        <v>95</v>
      </c>
      <c r="B97" s="65">
        <v>12351114.359999999</v>
      </c>
      <c r="C97" s="65">
        <v>11331304.279999999</v>
      </c>
      <c r="D97" s="65">
        <f>C97-B97</f>
        <v>-1019810.0800000001</v>
      </c>
      <c r="E97" s="70">
        <f>D97/B97</f>
        <v>-8.2568264714860923E-2</v>
      </c>
    </row>
    <row r="98" spans="1:5" x14ac:dyDescent="0.25">
      <c r="A98" s="64" t="s">
        <v>96</v>
      </c>
      <c r="B98" s="65">
        <v>614034.84</v>
      </c>
      <c r="C98" s="65">
        <v>558682.99</v>
      </c>
      <c r="D98" s="65">
        <f t="shared" ref="D98:D105" si="14">C98-B98</f>
        <v>-55351.849999999977</v>
      </c>
      <c r="E98" s="70">
        <f t="shared" ref="E98:E105" si="15">D98/B98</f>
        <v>-9.0144477795429293E-2</v>
      </c>
    </row>
    <row r="99" spans="1:5" x14ac:dyDescent="0.25">
      <c r="A99" s="64" t="s">
        <v>97</v>
      </c>
      <c r="B99" s="65">
        <v>15642411.49</v>
      </c>
      <c r="C99" s="65">
        <v>14717361.210000001</v>
      </c>
      <c r="D99" s="65">
        <f t="shared" si="14"/>
        <v>-925050.27999999933</v>
      </c>
      <c r="E99" s="70">
        <f t="shared" si="15"/>
        <v>-5.9137319114215381E-2</v>
      </c>
    </row>
    <row r="100" spans="1:5" x14ac:dyDescent="0.25">
      <c r="A100" s="64" t="s">
        <v>98</v>
      </c>
      <c r="B100" s="65">
        <v>36621.050000000003</v>
      </c>
      <c r="C100" s="65">
        <v>140568.97</v>
      </c>
      <c r="D100" s="65">
        <f t="shared" si="14"/>
        <v>103947.92</v>
      </c>
      <c r="E100" s="70">
        <f t="shared" si="15"/>
        <v>2.8384745931643138</v>
      </c>
    </row>
    <row r="101" spans="1:5" x14ac:dyDescent="0.25">
      <c r="A101" s="64" t="s">
        <v>99</v>
      </c>
      <c r="B101" s="65">
        <v>13615065.000000002</v>
      </c>
      <c r="C101" s="65">
        <v>10623316.039999999</v>
      </c>
      <c r="D101" s="65">
        <f t="shared" si="14"/>
        <v>-2991748.9600000028</v>
      </c>
      <c r="E101" s="70">
        <f t="shared" si="15"/>
        <v>-0.2197381327228333</v>
      </c>
    </row>
    <row r="102" spans="1:5" x14ac:dyDescent="0.25">
      <c r="A102" s="64" t="s">
        <v>100</v>
      </c>
      <c r="B102" s="65">
        <v>5166703.33</v>
      </c>
      <c r="C102" s="65">
        <v>3567990.02</v>
      </c>
      <c r="D102" s="65">
        <f t="shared" si="14"/>
        <v>-1598713.31</v>
      </c>
      <c r="E102" s="70">
        <f t="shared" si="15"/>
        <v>-0.30942618685249729</v>
      </c>
    </row>
    <row r="103" spans="1:5" x14ac:dyDescent="0.25">
      <c r="A103" s="64" t="s">
        <v>101</v>
      </c>
      <c r="B103" s="65">
        <v>3902724.6</v>
      </c>
      <c r="C103" s="65">
        <v>3877788.1</v>
      </c>
      <c r="D103" s="65">
        <f t="shared" si="14"/>
        <v>-24936.5</v>
      </c>
      <c r="E103" s="70">
        <f t="shared" si="15"/>
        <v>-6.3895105486049411E-3</v>
      </c>
    </row>
    <row r="104" spans="1:5" x14ac:dyDescent="0.25">
      <c r="A104" s="64" t="s">
        <v>102</v>
      </c>
      <c r="B104" s="65">
        <v>10646083.039999999</v>
      </c>
      <c r="C104" s="65">
        <v>13064402.279999999</v>
      </c>
      <c r="D104" s="65">
        <f t="shared" si="14"/>
        <v>2418319.2400000002</v>
      </c>
      <c r="E104" s="70">
        <f t="shared" si="15"/>
        <v>0.22715577465568976</v>
      </c>
    </row>
    <row r="105" spans="1:5" x14ac:dyDescent="0.25">
      <c r="A105" s="64" t="s">
        <v>103</v>
      </c>
      <c r="B105" s="65">
        <v>2156819.33</v>
      </c>
      <c r="C105" s="65">
        <v>2469732.2999999998</v>
      </c>
      <c r="D105" s="65">
        <f t="shared" si="14"/>
        <v>312912.96999999974</v>
      </c>
      <c r="E105" s="70">
        <f t="shared" si="15"/>
        <v>0.14508075184953009</v>
      </c>
    </row>
    <row r="106" spans="1:5" x14ac:dyDescent="0.25">
      <c r="A106" s="75" t="s">
        <v>287</v>
      </c>
      <c r="B106" s="76">
        <v>12406764</v>
      </c>
      <c r="C106" s="76">
        <v>20996014.559999999</v>
      </c>
      <c r="D106" s="63">
        <f>C106-B106</f>
        <v>8589250.5599999987</v>
      </c>
      <c r="E106" s="69">
        <f>D106/B106</f>
        <v>0.69230385618683477</v>
      </c>
    </row>
    <row r="107" spans="1:5" x14ac:dyDescent="0.25">
      <c r="A107" s="64" t="s">
        <v>105</v>
      </c>
      <c r="B107" s="65">
        <v>1229078.0000000002</v>
      </c>
      <c r="C107" s="65">
        <v>3884596.64</v>
      </c>
      <c r="D107" s="65">
        <f>C107-B107</f>
        <v>2655518.6399999997</v>
      </c>
      <c r="E107" s="70">
        <f>D107/B107</f>
        <v>2.1605777989680064</v>
      </c>
    </row>
    <row r="108" spans="1:5" x14ac:dyDescent="0.25">
      <c r="A108" s="64" t="s">
        <v>106</v>
      </c>
      <c r="B108" s="65">
        <v>224697.26</v>
      </c>
      <c r="C108" s="65">
        <v>14528.38</v>
      </c>
      <c r="D108" s="65">
        <f t="shared" ref="D108:D120" si="16">C108-B108</f>
        <v>-210168.88</v>
      </c>
      <c r="E108" s="70">
        <f t="shared" ref="E108:E120" si="17">D108/B108</f>
        <v>-0.93534242473628737</v>
      </c>
    </row>
    <row r="109" spans="1:5" s="79" customFormat="1" x14ac:dyDescent="0.25">
      <c r="A109" s="64" t="s">
        <v>288</v>
      </c>
      <c r="B109" s="65">
        <v>0</v>
      </c>
      <c r="C109" s="65">
        <v>5503</v>
      </c>
      <c r="D109" s="65">
        <f t="shared" si="16"/>
        <v>5503</v>
      </c>
      <c r="E109" s="70" t="e">
        <f t="shared" si="17"/>
        <v>#DIV/0!</v>
      </c>
    </row>
    <row r="110" spans="1:5" x14ac:dyDescent="0.25">
      <c r="A110" s="64" t="s">
        <v>107</v>
      </c>
      <c r="B110" s="65">
        <v>5354858.54</v>
      </c>
      <c r="C110" s="65">
        <v>2270828.39</v>
      </c>
      <c r="D110" s="65">
        <f t="shared" si="16"/>
        <v>-3084030.15</v>
      </c>
      <c r="E110" s="70">
        <f t="shared" si="17"/>
        <v>-0.57593120844607781</v>
      </c>
    </row>
    <row r="111" spans="1:5" x14ac:dyDescent="0.25">
      <c r="A111" s="64" t="s">
        <v>108</v>
      </c>
      <c r="B111" s="65">
        <v>984275.47000000009</v>
      </c>
      <c r="C111" s="65">
        <v>434644</v>
      </c>
      <c r="D111" s="65">
        <f t="shared" si="16"/>
        <v>-549631.47000000009</v>
      </c>
      <c r="E111" s="70">
        <f t="shared" si="17"/>
        <v>-0.55841224002057066</v>
      </c>
    </row>
    <row r="112" spans="1:5" x14ac:dyDescent="0.25">
      <c r="A112" s="64" t="s">
        <v>109</v>
      </c>
      <c r="B112" s="65">
        <v>120657.02</v>
      </c>
      <c r="C112" s="65">
        <v>90253</v>
      </c>
      <c r="D112" s="65">
        <f t="shared" si="16"/>
        <v>-30404.020000000004</v>
      </c>
      <c r="E112" s="70">
        <f t="shared" si="17"/>
        <v>-0.25198716162557305</v>
      </c>
    </row>
    <row r="113" spans="1:5" x14ac:dyDescent="0.25">
      <c r="A113" s="64" t="s">
        <v>110</v>
      </c>
      <c r="B113" s="65">
        <v>1055559.5</v>
      </c>
      <c r="C113" s="65">
        <v>1477997.8</v>
      </c>
      <c r="D113" s="65">
        <f t="shared" si="16"/>
        <v>422438.30000000005</v>
      </c>
      <c r="E113" s="70">
        <f t="shared" si="17"/>
        <v>0.40020320976695301</v>
      </c>
    </row>
    <row r="114" spans="1:5" x14ac:dyDescent="0.25">
      <c r="A114" s="64" t="s">
        <v>111</v>
      </c>
      <c r="B114" s="65">
        <v>124459.47</v>
      </c>
      <c r="C114" s="65">
        <v>0</v>
      </c>
      <c r="D114" s="65">
        <f t="shared" si="16"/>
        <v>-124459.47</v>
      </c>
      <c r="E114" s="70">
        <f t="shared" si="17"/>
        <v>-1</v>
      </c>
    </row>
    <row r="115" spans="1:5" x14ac:dyDescent="0.25">
      <c r="A115" s="64" t="s">
        <v>112</v>
      </c>
      <c r="B115" s="65">
        <v>1031428.17</v>
      </c>
      <c r="C115" s="65">
        <v>50000</v>
      </c>
      <c r="D115" s="65">
        <f t="shared" si="16"/>
        <v>-981428.17</v>
      </c>
      <c r="E115" s="70">
        <f t="shared" si="17"/>
        <v>-0.95152352683948893</v>
      </c>
    </row>
    <row r="116" spans="1:5" s="79" customFormat="1" x14ac:dyDescent="0.25">
      <c r="A116" s="64" t="s">
        <v>289</v>
      </c>
      <c r="B116" s="65">
        <v>0</v>
      </c>
      <c r="C116" s="65">
        <v>17875</v>
      </c>
      <c r="D116" s="65">
        <f t="shared" si="16"/>
        <v>17875</v>
      </c>
      <c r="E116" s="70" t="e">
        <f t="shared" si="17"/>
        <v>#DIV/0!</v>
      </c>
    </row>
    <row r="117" spans="1:5" s="79" customFormat="1" x14ac:dyDescent="0.25">
      <c r="A117" s="64" t="s">
        <v>286</v>
      </c>
      <c r="B117" s="65">
        <v>1083467.57</v>
      </c>
      <c r="C117" s="65">
        <v>11403507</v>
      </c>
      <c r="D117" s="65">
        <f t="shared" si="16"/>
        <v>10320039.43</v>
      </c>
      <c r="E117" s="70">
        <f t="shared" si="17"/>
        <v>9.5250099917619124</v>
      </c>
    </row>
    <row r="118" spans="1:5" s="79" customFormat="1" x14ac:dyDescent="0.25">
      <c r="A118" s="64" t="s">
        <v>290</v>
      </c>
      <c r="B118" s="65">
        <v>0</v>
      </c>
      <c r="C118" s="65">
        <v>78996</v>
      </c>
      <c r="D118" s="65">
        <f t="shared" si="16"/>
        <v>78996</v>
      </c>
      <c r="E118" s="70" t="e">
        <f t="shared" si="17"/>
        <v>#DIV/0!</v>
      </c>
    </row>
    <row r="119" spans="1:5" s="79" customFormat="1" x14ac:dyDescent="0.25">
      <c r="A119" s="64" t="s">
        <v>291</v>
      </c>
      <c r="B119" s="65">
        <v>0</v>
      </c>
      <c r="C119" s="65">
        <v>17875</v>
      </c>
      <c r="D119" s="65">
        <f t="shared" si="16"/>
        <v>17875</v>
      </c>
      <c r="E119" s="70" t="e">
        <f t="shared" si="17"/>
        <v>#DIV/0!</v>
      </c>
    </row>
    <row r="120" spans="1:5" x14ac:dyDescent="0.25">
      <c r="A120" s="64" t="s">
        <v>113</v>
      </c>
      <c r="B120" s="65">
        <v>1198283</v>
      </c>
      <c r="C120" s="65">
        <v>1249410.3500000001</v>
      </c>
      <c r="D120" s="65">
        <f t="shared" si="16"/>
        <v>51127.350000000093</v>
      </c>
      <c r="E120" s="70">
        <f t="shared" si="17"/>
        <v>4.2667174615679343E-2</v>
      </c>
    </row>
    <row r="121" spans="1:5" x14ac:dyDescent="0.25">
      <c r="A121" s="75" t="s">
        <v>114</v>
      </c>
      <c r="B121" s="76">
        <v>10308634.800000001</v>
      </c>
      <c r="C121" s="76">
        <v>10439850.130000001</v>
      </c>
      <c r="D121" s="63">
        <f>C121-B121</f>
        <v>131215.33000000007</v>
      </c>
      <c r="E121" s="69">
        <f>D121/B121</f>
        <v>1.2728681590311073E-2</v>
      </c>
    </row>
    <row r="122" spans="1:5" x14ac:dyDescent="0.25">
      <c r="A122" s="64" t="s">
        <v>292</v>
      </c>
      <c r="B122" s="65">
        <v>0</v>
      </c>
      <c r="C122" s="65">
        <v>104413.72</v>
      </c>
      <c r="D122" s="65">
        <f>C122-B122</f>
        <v>104413.72</v>
      </c>
      <c r="E122" s="70" t="e">
        <f>D122/B122</f>
        <v>#DIV/0!</v>
      </c>
    </row>
    <row r="123" spans="1:5" s="79" customFormat="1" x14ac:dyDescent="0.25">
      <c r="A123" s="64" t="s">
        <v>115</v>
      </c>
      <c r="B123" s="65">
        <v>2021865.83</v>
      </c>
      <c r="C123" s="65">
        <v>2363173.58</v>
      </c>
      <c r="D123" s="65">
        <f t="shared" ref="D123:D128" si="18">C123-B123</f>
        <v>341307.75</v>
      </c>
      <c r="E123" s="70">
        <f t="shared" ref="E123:E128" si="19">D123/B123</f>
        <v>0.16880830811607317</v>
      </c>
    </row>
    <row r="124" spans="1:5" x14ac:dyDescent="0.25">
      <c r="A124" s="64" t="s">
        <v>116</v>
      </c>
      <c r="B124" s="65">
        <v>75000</v>
      </c>
      <c r="C124" s="65">
        <v>0</v>
      </c>
      <c r="D124" s="65">
        <f t="shared" si="18"/>
        <v>-75000</v>
      </c>
      <c r="E124" s="70">
        <f t="shared" si="19"/>
        <v>-1</v>
      </c>
    </row>
    <row r="125" spans="1:5" x14ac:dyDescent="0.25">
      <c r="A125" s="64" t="s">
        <v>117</v>
      </c>
      <c r="B125" s="65">
        <v>3877285.98</v>
      </c>
      <c r="C125" s="65">
        <v>4080163.08</v>
      </c>
      <c r="D125" s="65">
        <f t="shared" si="18"/>
        <v>202877.10000000009</v>
      </c>
      <c r="E125" s="70">
        <f t="shared" si="19"/>
        <v>5.2324512828429565E-2</v>
      </c>
    </row>
    <row r="126" spans="1:5" x14ac:dyDescent="0.25">
      <c r="A126" s="64" t="s">
        <v>118</v>
      </c>
      <c r="B126" s="65">
        <v>2599958</v>
      </c>
      <c r="C126" s="65">
        <v>2424222</v>
      </c>
      <c r="D126" s="65">
        <f t="shared" si="18"/>
        <v>-175736</v>
      </c>
      <c r="E126" s="70">
        <f t="shared" si="19"/>
        <v>-6.7591861099294687E-2</v>
      </c>
    </row>
    <row r="127" spans="1:5" x14ac:dyDescent="0.25">
      <c r="A127" s="64" t="s">
        <v>119</v>
      </c>
      <c r="B127" s="65">
        <v>539480.33000000007</v>
      </c>
      <c r="C127" s="65">
        <v>160101.4</v>
      </c>
      <c r="D127" s="65">
        <f t="shared" si="18"/>
        <v>-379378.93000000005</v>
      </c>
      <c r="E127" s="70">
        <f t="shared" si="19"/>
        <v>-0.70323032908354599</v>
      </c>
    </row>
    <row r="128" spans="1:5" x14ac:dyDescent="0.25">
      <c r="A128" s="64" t="s">
        <v>120</v>
      </c>
      <c r="B128" s="65">
        <v>1195044.6600000001</v>
      </c>
      <c r="C128" s="65">
        <v>1307776.3500000001</v>
      </c>
      <c r="D128" s="65">
        <f t="shared" si="18"/>
        <v>112731.68999999994</v>
      </c>
      <c r="E128" s="70">
        <f t="shared" si="19"/>
        <v>9.4332616824546064E-2</v>
      </c>
    </row>
    <row r="129" spans="1:5" x14ac:dyDescent="0.25">
      <c r="A129" s="75" t="s">
        <v>121</v>
      </c>
      <c r="B129" s="76">
        <v>168069.58</v>
      </c>
      <c r="C129" s="76">
        <f>SUM(C130:C141)</f>
        <v>670000</v>
      </c>
      <c r="D129" s="63">
        <f>C129-B129</f>
        <v>501930.42000000004</v>
      </c>
      <c r="E129" s="69">
        <f>D129/B129</f>
        <v>2.9864441857949551</v>
      </c>
    </row>
    <row r="130" spans="1:5" x14ac:dyDescent="0.25">
      <c r="A130" s="64" t="s">
        <v>122</v>
      </c>
      <c r="B130" s="65">
        <v>90000</v>
      </c>
      <c r="C130" s="65">
        <v>0</v>
      </c>
      <c r="D130" s="65">
        <f>C130-B130</f>
        <v>-90000</v>
      </c>
      <c r="E130" s="70">
        <f>D130/B130</f>
        <v>-1</v>
      </c>
    </row>
    <row r="131" spans="1:5" x14ac:dyDescent="0.25">
      <c r="A131" s="64" t="s">
        <v>123</v>
      </c>
      <c r="B131" s="65">
        <v>70130</v>
      </c>
      <c r="C131" s="65">
        <v>645000</v>
      </c>
      <c r="D131" s="65">
        <f t="shared" ref="D131:D141" si="20">C131-B131</f>
        <v>574870</v>
      </c>
      <c r="E131" s="70">
        <f t="shared" ref="E131:E141" si="21">D131/B131</f>
        <v>8.1972051903607586</v>
      </c>
    </row>
    <row r="132" spans="1:5" x14ac:dyDescent="0.25">
      <c r="A132" s="64" t="s">
        <v>124</v>
      </c>
      <c r="B132" s="65">
        <v>0</v>
      </c>
      <c r="C132" s="65">
        <v>0</v>
      </c>
      <c r="D132" s="65">
        <f t="shared" si="20"/>
        <v>0</v>
      </c>
      <c r="E132" s="70" t="e">
        <f t="shared" si="21"/>
        <v>#DIV/0!</v>
      </c>
    </row>
    <row r="133" spans="1:5" x14ac:dyDescent="0.25">
      <c r="A133" s="64" t="s">
        <v>125</v>
      </c>
      <c r="B133" s="65">
        <v>0</v>
      </c>
      <c r="C133" s="65">
        <v>0</v>
      </c>
      <c r="D133" s="65">
        <f t="shared" si="20"/>
        <v>0</v>
      </c>
      <c r="E133" s="70" t="e">
        <f t="shared" si="21"/>
        <v>#DIV/0!</v>
      </c>
    </row>
    <row r="134" spans="1:5" x14ac:dyDescent="0.25">
      <c r="A134" s="64" t="s">
        <v>126</v>
      </c>
      <c r="B134" s="65">
        <v>0</v>
      </c>
      <c r="C134" s="65">
        <v>0</v>
      </c>
      <c r="D134" s="65">
        <f t="shared" si="20"/>
        <v>0</v>
      </c>
      <c r="E134" s="70" t="e">
        <f t="shared" si="21"/>
        <v>#DIV/0!</v>
      </c>
    </row>
    <row r="135" spans="1:5" x14ac:dyDescent="0.25">
      <c r="A135" s="64" t="s">
        <v>127</v>
      </c>
      <c r="B135" s="65">
        <v>0</v>
      </c>
      <c r="C135" s="65">
        <v>0</v>
      </c>
      <c r="D135" s="65">
        <f t="shared" si="20"/>
        <v>0</v>
      </c>
      <c r="E135" s="70" t="e">
        <f t="shared" si="21"/>
        <v>#DIV/0!</v>
      </c>
    </row>
    <row r="136" spans="1:5" x14ac:dyDescent="0.25">
      <c r="A136" s="64" t="s">
        <v>128</v>
      </c>
      <c r="B136" s="65">
        <v>0</v>
      </c>
      <c r="C136" s="65">
        <v>0</v>
      </c>
      <c r="D136" s="65">
        <f t="shared" si="20"/>
        <v>0</v>
      </c>
      <c r="E136" s="70" t="e">
        <f t="shared" si="21"/>
        <v>#DIV/0!</v>
      </c>
    </row>
    <row r="137" spans="1:5" x14ac:dyDescent="0.25">
      <c r="A137" s="64" t="s">
        <v>129</v>
      </c>
      <c r="B137" s="65">
        <v>0</v>
      </c>
      <c r="C137" s="65">
        <v>0</v>
      </c>
      <c r="D137" s="65">
        <f t="shared" si="20"/>
        <v>0</v>
      </c>
      <c r="E137" s="70" t="e">
        <f t="shared" si="21"/>
        <v>#DIV/0!</v>
      </c>
    </row>
    <row r="138" spans="1:5" x14ac:dyDescent="0.25">
      <c r="A138" s="64" t="s">
        <v>130</v>
      </c>
      <c r="B138" s="65">
        <v>0</v>
      </c>
      <c r="C138" s="65">
        <v>0</v>
      </c>
      <c r="D138" s="65">
        <f t="shared" si="20"/>
        <v>0</v>
      </c>
      <c r="E138" s="70" t="e">
        <f t="shared" si="21"/>
        <v>#DIV/0!</v>
      </c>
    </row>
    <row r="139" spans="1:5" x14ac:dyDescent="0.25">
      <c r="A139" s="64" t="s">
        <v>131</v>
      </c>
      <c r="B139" s="65">
        <v>7939.58</v>
      </c>
      <c r="C139" s="65">
        <v>0</v>
      </c>
      <c r="D139" s="65">
        <f t="shared" si="20"/>
        <v>-7939.58</v>
      </c>
      <c r="E139" s="70">
        <f t="shared" si="21"/>
        <v>-1</v>
      </c>
    </row>
    <row r="140" spans="1:5" x14ac:dyDescent="0.25">
      <c r="A140" s="64" t="s">
        <v>132</v>
      </c>
      <c r="B140" s="65">
        <v>0</v>
      </c>
      <c r="C140" s="65">
        <v>0</v>
      </c>
      <c r="D140" s="65">
        <f t="shared" si="20"/>
        <v>0</v>
      </c>
      <c r="E140" s="70" t="e">
        <f t="shared" si="21"/>
        <v>#DIV/0!</v>
      </c>
    </row>
    <row r="141" spans="1:5" x14ac:dyDescent="0.25">
      <c r="A141" s="64" t="s">
        <v>133</v>
      </c>
      <c r="B141" s="65">
        <v>0</v>
      </c>
      <c r="C141" s="65">
        <v>25000</v>
      </c>
      <c r="D141" s="65">
        <f t="shared" si="20"/>
        <v>25000</v>
      </c>
      <c r="E141" s="70" t="e">
        <f t="shared" si="21"/>
        <v>#DIV/0!</v>
      </c>
    </row>
    <row r="142" spans="1:5" x14ac:dyDescent="0.25">
      <c r="A142" s="77" t="s">
        <v>134</v>
      </c>
      <c r="B142" s="76">
        <v>0</v>
      </c>
      <c r="C142" s="76">
        <v>0</v>
      </c>
      <c r="D142" s="63">
        <v>0</v>
      </c>
      <c r="E142" s="63">
        <v>0</v>
      </c>
    </row>
    <row r="143" spans="1:5" x14ac:dyDescent="0.25">
      <c r="A143" s="72" t="s">
        <v>135</v>
      </c>
      <c r="B143" s="65">
        <v>0</v>
      </c>
      <c r="C143" s="65">
        <v>0</v>
      </c>
      <c r="D143" s="65">
        <v>0</v>
      </c>
      <c r="E143" s="65">
        <v>0</v>
      </c>
    </row>
    <row r="144" spans="1:5" x14ac:dyDescent="0.25">
      <c r="A144" s="75" t="s">
        <v>136</v>
      </c>
      <c r="B144" s="76">
        <v>12881495.67</v>
      </c>
      <c r="C144" s="76">
        <f>SUM(C145:C148)</f>
        <v>10386885.059999999</v>
      </c>
      <c r="D144" s="63">
        <f>C144-B144</f>
        <v>-2494610.6100000013</v>
      </c>
      <c r="E144" s="69">
        <f>D144/B144</f>
        <v>-0.19365845969344656</v>
      </c>
    </row>
    <row r="145" spans="1:5" x14ac:dyDescent="0.25">
      <c r="A145" s="64" t="s">
        <v>137</v>
      </c>
      <c r="B145" s="65">
        <v>453859.08</v>
      </c>
      <c r="C145" s="65">
        <v>2210741.83</v>
      </c>
      <c r="D145" s="65">
        <f>C145-B145</f>
        <v>1756882.75</v>
      </c>
      <c r="E145" s="70">
        <f>D145/B145</f>
        <v>3.8709873337777001</v>
      </c>
    </row>
    <row r="146" spans="1:5" x14ac:dyDescent="0.25">
      <c r="A146" s="64" t="s">
        <v>138</v>
      </c>
      <c r="B146" s="65">
        <v>6460278.1200000001</v>
      </c>
      <c r="C146" s="65">
        <v>1729159.88</v>
      </c>
      <c r="D146" s="65">
        <f t="shared" ref="D146:D148" si="22">C146-B146</f>
        <v>-4731118.24</v>
      </c>
      <c r="E146" s="70">
        <f t="shared" ref="E146:E148" si="23">D146/B146</f>
        <v>-0.73233971543008436</v>
      </c>
    </row>
    <row r="147" spans="1:5" x14ac:dyDescent="0.25">
      <c r="A147" s="64" t="s">
        <v>139</v>
      </c>
      <c r="B147" s="65">
        <v>0</v>
      </c>
      <c r="C147" s="65">
        <v>0</v>
      </c>
      <c r="D147" s="65">
        <f t="shared" si="22"/>
        <v>0</v>
      </c>
      <c r="E147" s="70" t="e">
        <f t="shared" si="23"/>
        <v>#DIV/0!</v>
      </c>
    </row>
    <row r="148" spans="1:5" x14ac:dyDescent="0.25">
      <c r="A148" s="64" t="s">
        <v>140</v>
      </c>
      <c r="B148" s="65">
        <v>5967358.4699999997</v>
      </c>
      <c r="C148" s="65">
        <v>6446983.3499999996</v>
      </c>
      <c r="D148" s="65">
        <f t="shared" si="22"/>
        <v>479624.87999999989</v>
      </c>
      <c r="E148" s="70">
        <f t="shared" si="23"/>
        <v>8.0374739076132615E-2</v>
      </c>
    </row>
    <row r="149" spans="1:5" x14ac:dyDescent="0.25">
      <c r="A149" s="77" t="s">
        <v>141</v>
      </c>
      <c r="B149" s="76">
        <v>1000</v>
      </c>
      <c r="C149" s="76">
        <v>0</v>
      </c>
      <c r="D149" s="63">
        <f>C149-B149</f>
        <v>-1000</v>
      </c>
      <c r="E149" s="69">
        <f>D149/B149</f>
        <v>-1</v>
      </c>
    </row>
    <row r="150" spans="1:5" x14ac:dyDescent="0.25">
      <c r="A150" s="64" t="s">
        <v>142</v>
      </c>
      <c r="B150" s="65">
        <v>1000</v>
      </c>
      <c r="C150" s="65">
        <v>0</v>
      </c>
      <c r="D150" s="65">
        <f>C150-B150</f>
        <v>-1000</v>
      </c>
      <c r="E150" s="70">
        <f>D150/B150</f>
        <v>-1</v>
      </c>
    </row>
    <row r="151" spans="1:5" x14ac:dyDescent="0.25">
      <c r="A151" s="75" t="s">
        <v>143</v>
      </c>
      <c r="B151" s="76">
        <v>3291052.4599999995</v>
      </c>
      <c r="C151" s="76">
        <f>C152</f>
        <v>3791853.76</v>
      </c>
      <c r="D151" s="63">
        <f>C151-B151</f>
        <v>500801.30000000028</v>
      </c>
      <c r="E151" s="69">
        <f>D151/B151</f>
        <v>0.15217056126780804</v>
      </c>
    </row>
    <row r="152" spans="1:5" x14ac:dyDescent="0.25">
      <c r="A152" s="64" t="s">
        <v>144</v>
      </c>
      <c r="B152" s="65">
        <v>3291052.4599999995</v>
      </c>
      <c r="C152" s="65">
        <v>3791853.76</v>
      </c>
      <c r="D152" s="65">
        <f>C152-B152</f>
        <v>500801.30000000028</v>
      </c>
      <c r="E152" s="70">
        <f>D152/B152</f>
        <v>0.15217056126780804</v>
      </c>
    </row>
    <row r="153" spans="1:5" x14ac:dyDescent="0.25">
      <c r="A153" s="75" t="s">
        <v>145</v>
      </c>
      <c r="B153" s="76">
        <v>0</v>
      </c>
      <c r="C153" s="76">
        <v>0</v>
      </c>
      <c r="D153" s="63">
        <v>0</v>
      </c>
      <c r="E153" s="69">
        <v>0</v>
      </c>
    </row>
    <row r="154" spans="1:5" x14ac:dyDescent="0.25">
      <c r="A154" s="64" t="s">
        <v>146</v>
      </c>
      <c r="B154" s="65">
        <v>0</v>
      </c>
      <c r="C154" s="65">
        <v>0</v>
      </c>
      <c r="D154" s="65">
        <v>0</v>
      </c>
      <c r="E154" s="70">
        <v>0</v>
      </c>
    </row>
    <row r="155" spans="1:5" x14ac:dyDescent="0.25">
      <c r="A155" s="75" t="s">
        <v>147</v>
      </c>
      <c r="B155" s="76">
        <v>530046</v>
      </c>
      <c r="C155" s="76">
        <v>4689802.25</v>
      </c>
      <c r="D155" s="63">
        <f>C155-B155</f>
        <v>4159756.25</v>
      </c>
      <c r="E155" s="69">
        <f>D155/B155</f>
        <v>7.8479155582723008</v>
      </c>
    </row>
    <row r="156" spans="1:5" x14ac:dyDescent="0.25">
      <c r="A156" s="64" t="s">
        <v>148</v>
      </c>
      <c r="B156" s="65">
        <v>0</v>
      </c>
      <c r="C156" s="65">
        <v>0</v>
      </c>
      <c r="D156" s="65">
        <f>C156-B156</f>
        <v>0</v>
      </c>
      <c r="E156" s="70" t="e">
        <f>D156/B156</f>
        <v>#DIV/0!</v>
      </c>
    </row>
    <row r="157" spans="1:5" x14ac:dyDescent="0.25">
      <c r="A157" s="64" t="s">
        <v>149</v>
      </c>
      <c r="B157" s="65">
        <v>15000</v>
      </c>
      <c r="C157" s="65">
        <v>0</v>
      </c>
      <c r="D157" s="65">
        <f t="shared" ref="D157:D161" si="24">C157-B157</f>
        <v>-15000</v>
      </c>
      <c r="E157" s="70">
        <f t="shared" ref="E157:E161" si="25">D157/B157</f>
        <v>-1</v>
      </c>
    </row>
    <row r="158" spans="1:5" x14ac:dyDescent="0.25">
      <c r="A158" s="64" t="s">
        <v>150</v>
      </c>
      <c r="B158" s="65">
        <v>0</v>
      </c>
      <c r="C158" s="65">
        <v>-144124.74</v>
      </c>
      <c r="D158" s="65">
        <f t="shared" si="24"/>
        <v>-144124.74</v>
      </c>
      <c r="E158" s="70" t="e">
        <f t="shared" si="25"/>
        <v>#DIV/0!</v>
      </c>
    </row>
    <row r="159" spans="1:5" x14ac:dyDescent="0.25">
      <c r="A159" s="64" t="s">
        <v>151</v>
      </c>
      <c r="B159" s="65">
        <v>515046</v>
      </c>
      <c r="C159" s="65">
        <v>99620</v>
      </c>
      <c r="D159" s="65">
        <f t="shared" si="24"/>
        <v>-415426</v>
      </c>
      <c r="E159" s="70">
        <f t="shared" si="25"/>
        <v>-0.80658038311141145</v>
      </c>
    </row>
    <row r="160" spans="1:5" s="79" customFormat="1" x14ac:dyDescent="0.25">
      <c r="A160" s="64" t="s">
        <v>294</v>
      </c>
      <c r="B160" s="65">
        <v>0</v>
      </c>
      <c r="C160" s="65">
        <v>4022406.09</v>
      </c>
      <c r="D160" s="65">
        <f t="shared" si="24"/>
        <v>4022406.09</v>
      </c>
      <c r="E160" s="70" t="e">
        <f t="shared" si="25"/>
        <v>#DIV/0!</v>
      </c>
    </row>
    <row r="161" spans="1:5" s="79" customFormat="1" x14ac:dyDescent="0.25">
      <c r="A161" s="64" t="s">
        <v>295</v>
      </c>
      <c r="B161" s="65">
        <v>0</v>
      </c>
      <c r="C161" s="65">
        <v>711900.9</v>
      </c>
      <c r="D161" s="65">
        <f t="shared" si="24"/>
        <v>711900.9</v>
      </c>
      <c r="E161" s="70" t="e">
        <f t="shared" si="25"/>
        <v>#DIV/0!</v>
      </c>
    </row>
    <row r="162" spans="1:5" x14ac:dyDescent="0.25">
      <c r="A162" s="75" t="s">
        <v>152</v>
      </c>
      <c r="B162" s="76">
        <v>0</v>
      </c>
      <c r="C162" s="76">
        <v>0</v>
      </c>
      <c r="D162" s="63">
        <v>0</v>
      </c>
      <c r="E162" s="69">
        <v>0</v>
      </c>
    </row>
    <row r="163" spans="1:5" x14ac:dyDescent="0.25">
      <c r="A163" s="64" t="s">
        <v>153</v>
      </c>
      <c r="B163" s="65">
        <v>0</v>
      </c>
      <c r="C163" s="65">
        <v>0</v>
      </c>
      <c r="D163" s="65">
        <v>0</v>
      </c>
      <c r="E163" s="70">
        <v>0</v>
      </c>
    </row>
    <row r="164" spans="1:5" x14ac:dyDescent="0.25">
      <c r="A164" s="75" t="s">
        <v>154</v>
      </c>
      <c r="B164" s="76">
        <v>0</v>
      </c>
      <c r="C164" s="76">
        <v>0</v>
      </c>
      <c r="D164" s="63">
        <v>0</v>
      </c>
      <c r="E164" s="69">
        <v>0</v>
      </c>
    </row>
    <row r="165" spans="1:5" x14ac:dyDescent="0.25">
      <c r="A165" s="64" t="s">
        <v>154</v>
      </c>
      <c r="B165" s="65">
        <v>0</v>
      </c>
      <c r="C165" s="65">
        <v>0</v>
      </c>
      <c r="D165" s="65">
        <v>0</v>
      </c>
      <c r="E165" s="70">
        <v>0</v>
      </c>
    </row>
    <row r="166" spans="1:5" x14ac:dyDescent="0.25">
      <c r="A166" s="75" t="s">
        <v>155</v>
      </c>
      <c r="B166" s="76">
        <v>0</v>
      </c>
      <c r="C166" s="76">
        <f>C167</f>
        <v>158456</v>
      </c>
      <c r="D166" s="63">
        <f t="shared" ref="D166:D175" si="26">C166-B166</f>
        <v>158456</v>
      </c>
      <c r="E166" s="69" t="e">
        <f t="shared" ref="E166:E175" si="27">D166/B166</f>
        <v>#DIV/0!</v>
      </c>
    </row>
    <row r="167" spans="1:5" x14ac:dyDescent="0.25">
      <c r="A167" s="64" t="s">
        <v>156</v>
      </c>
      <c r="B167" s="65">
        <v>0</v>
      </c>
      <c r="C167" s="65">
        <v>158456</v>
      </c>
      <c r="D167" s="65">
        <f t="shared" si="26"/>
        <v>158456</v>
      </c>
      <c r="E167" s="70" t="e">
        <f t="shared" si="27"/>
        <v>#DIV/0!</v>
      </c>
    </row>
    <row r="168" spans="1:5" x14ac:dyDescent="0.25">
      <c r="A168" s="75" t="s">
        <v>157</v>
      </c>
      <c r="B168" s="76">
        <v>756093.25</v>
      </c>
      <c r="C168" s="76">
        <f>C169</f>
        <v>5740138.0800000001</v>
      </c>
      <c r="D168" s="63">
        <f t="shared" si="26"/>
        <v>4984044.83</v>
      </c>
      <c r="E168" s="69">
        <f t="shared" si="27"/>
        <v>6.5918388108874142</v>
      </c>
    </row>
    <row r="169" spans="1:5" x14ac:dyDescent="0.25">
      <c r="A169" s="64" t="s">
        <v>158</v>
      </c>
      <c r="B169" s="65">
        <v>755243.25</v>
      </c>
      <c r="C169" s="65">
        <v>5740138.0800000001</v>
      </c>
      <c r="D169" s="65">
        <f t="shared" si="26"/>
        <v>4984894.83</v>
      </c>
      <c r="E169" s="70">
        <f t="shared" si="27"/>
        <v>6.6003831613192174</v>
      </c>
    </row>
    <row r="170" spans="1:5" x14ac:dyDescent="0.25">
      <c r="A170" s="64" t="s">
        <v>159</v>
      </c>
      <c r="B170" s="65">
        <v>850</v>
      </c>
      <c r="C170" s="65">
        <v>0</v>
      </c>
      <c r="D170" s="65">
        <f t="shared" si="26"/>
        <v>-850</v>
      </c>
      <c r="E170" s="70">
        <f t="shared" si="27"/>
        <v>-1</v>
      </c>
    </row>
    <row r="171" spans="1:5" x14ac:dyDescent="0.25">
      <c r="A171" s="75" t="s">
        <v>160</v>
      </c>
      <c r="B171" s="76">
        <v>155876</v>
      </c>
      <c r="C171" s="76">
        <v>0</v>
      </c>
      <c r="D171" s="63">
        <f t="shared" si="26"/>
        <v>-155876</v>
      </c>
      <c r="E171" s="69">
        <f t="shared" si="27"/>
        <v>-1</v>
      </c>
    </row>
    <row r="172" spans="1:5" x14ac:dyDescent="0.25">
      <c r="A172" s="64" t="s">
        <v>161</v>
      </c>
      <c r="B172" s="65">
        <v>0</v>
      </c>
      <c r="C172" s="65">
        <v>0</v>
      </c>
      <c r="D172" s="65">
        <f t="shared" si="26"/>
        <v>0</v>
      </c>
      <c r="E172" s="70" t="e">
        <f t="shared" si="27"/>
        <v>#DIV/0!</v>
      </c>
    </row>
    <row r="173" spans="1:5" x14ac:dyDescent="0.25">
      <c r="A173" s="64" t="s">
        <v>156</v>
      </c>
      <c r="B173" s="65">
        <v>155876</v>
      </c>
      <c r="C173" s="65">
        <v>0</v>
      </c>
      <c r="D173" s="65">
        <f t="shared" si="26"/>
        <v>-155876</v>
      </c>
      <c r="E173" s="70">
        <f t="shared" si="27"/>
        <v>-1</v>
      </c>
    </row>
    <row r="174" spans="1:5" x14ac:dyDescent="0.25">
      <c r="A174" s="75" t="s">
        <v>162</v>
      </c>
      <c r="B174" s="76">
        <v>14475.25</v>
      </c>
      <c r="C174" s="76">
        <f>C175</f>
        <v>343626.17</v>
      </c>
      <c r="D174" s="63">
        <f t="shared" si="26"/>
        <v>329150.92</v>
      </c>
      <c r="E174" s="69">
        <f t="shared" si="27"/>
        <v>22.738876357921278</v>
      </c>
    </row>
    <row r="175" spans="1:5" x14ac:dyDescent="0.25">
      <c r="A175" s="64" t="s">
        <v>163</v>
      </c>
      <c r="B175" s="65">
        <v>0</v>
      </c>
      <c r="C175" s="65">
        <v>343626.17</v>
      </c>
      <c r="D175" s="65">
        <f t="shared" si="26"/>
        <v>343626.17</v>
      </c>
      <c r="E175" s="70" t="e">
        <f t="shared" si="27"/>
        <v>#DIV/0!</v>
      </c>
    </row>
    <row r="176" spans="1:5" x14ac:dyDescent="0.25">
      <c r="A176" s="64" t="s">
        <v>164</v>
      </c>
      <c r="B176" s="65">
        <v>0</v>
      </c>
      <c r="C176" s="65">
        <v>0</v>
      </c>
      <c r="D176" s="65">
        <f t="shared" ref="D176:D180" si="28">C176-B176</f>
        <v>0</v>
      </c>
      <c r="E176" s="70" t="e">
        <f t="shared" ref="E176:E180" si="29">D176/B176</f>
        <v>#DIV/0!</v>
      </c>
    </row>
    <row r="177" spans="1:5" x14ac:dyDescent="0.25">
      <c r="A177" s="64" t="s">
        <v>165</v>
      </c>
      <c r="B177" s="65">
        <v>0</v>
      </c>
      <c r="C177" s="65">
        <v>0</v>
      </c>
      <c r="D177" s="65">
        <f t="shared" si="28"/>
        <v>0</v>
      </c>
      <c r="E177" s="70" t="e">
        <f t="shared" si="29"/>
        <v>#DIV/0!</v>
      </c>
    </row>
    <row r="178" spans="1:5" x14ac:dyDescent="0.25">
      <c r="A178" s="64" t="s">
        <v>166</v>
      </c>
      <c r="B178" s="65">
        <v>0</v>
      </c>
      <c r="C178" s="65">
        <v>0</v>
      </c>
      <c r="D178" s="65">
        <f t="shared" si="28"/>
        <v>0</v>
      </c>
      <c r="E178" s="70" t="e">
        <f t="shared" si="29"/>
        <v>#DIV/0!</v>
      </c>
    </row>
    <row r="179" spans="1:5" x14ac:dyDescent="0.25">
      <c r="A179" s="64" t="s">
        <v>167</v>
      </c>
      <c r="B179" s="65">
        <v>14475.25</v>
      </c>
      <c r="C179" s="65">
        <v>0</v>
      </c>
      <c r="D179" s="65">
        <f t="shared" si="28"/>
        <v>-14475.25</v>
      </c>
      <c r="E179" s="70">
        <f t="shared" si="29"/>
        <v>-1</v>
      </c>
    </row>
    <row r="180" spans="1:5" x14ac:dyDescent="0.25">
      <c r="A180" s="64" t="s">
        <v>168</v>
      </c>
      <c r="B180" s="65">
        <v>0</v>
      </c>
      <c r="C180" s="65">
        <v>0</v>
      </c>
      <c r="D180" s="65">
        <f t="shared" si="28"/>
        <v>0</v>
      </c>
      <c r="E180" s="70" t="e">
        <f t="shared" si="29"/>
        <v>#DIV/0!</v>
      </c>
    </row>
    <row r="181" spans="1:5" x14ac:dyDescent="0.25">
      <c r="A181" s="75" t="s">
        <v>169</v>
      </c>
      <c r="B181" s="76">
        <v>57799.65</v>
      </c>
      <c r="C181" s="76">
        <f>C182</f>
        <v>46000</v>
      </c>
      <c r="D181" s="63">
        <f>C181-B181</f>
        <v>-11799.650000000001</v>
      </c>
      <c r="E181" s="69">
        <f>D181/B181</f>
        <v>-0.20414742995848592</v>
      </c>
    </row>
    <row r="182" spans="1:5" x14ac:dyDescent="0.25">
      <c r="A182" s="64" t="s">
        <v>169</v>
      </c>
      <c r="B182" s="65">
        <v>57799.65</v>
      </c>
      <c r="C182" s="65">
        <v>46000</v>
      </c>
      <c r="D182" s="65">
        <f>C182-B182</f>
        <v>-11799.650000000001</v>
      </c>
      <c r="E182" s="70">
        <f>D182/B182</f>
        <v>-0.20414742995848592</v>
      </c>
    </row>
    <row r="183" spans="1:5" x14ac:dyDescent="0.25">
      <c r="A183" s="75" t="s">
        <v>170</v>
      </c>
      <c r="B183" s="76">
        <v>67084.03</v>
      </c>
      <c r="C183" s="76">
        <f>SUM(C184:C187)</f>
        <v>146669.47999999998</v>
      </c>
      <c r="D183" s="63">
        <f>C183-B183</f>
        <v>79585.449999999983</v>
      </c>
      <c r="E183" s="69">
        <f>D183/B183</f>
        <v>1.1863546361183128</v>
      </c>
    </row>
    <row r="184" spans="1:5" x14ac:dyDescent="0.25">
      <c r="A184" s="64" t="s">
        <v>171</v>
      </c>
      <c r="B184" s="65">
        <v>0</v>
      </c>
      <c r="C184" s="65">
        <v>0</v>
      </c>
      <c r="D184" s="65">
        <f>C184-B184</f>
        <v>0</v>
      </c>
      <c r="E184" s="70" t="e">
        <f>D184/B184</f>
        <v>#DIV/0!</v>
      </c>
    </row>
    <row r="185" spans="1:5" x14ac:dyDescent="0.25">
      <c r="A185" s="64" t="s">
        <v>172</v>
      </c>
      <c r="B185" s="65">
        <v>41786.949999999997</v>
      </c>
      <c r="C185" s="65">
        <v>24166.28</v>
      </c>
      <c r="D185" s="65">
        <f t="shared" ref="D185:D187" si="30">C185-B185</f>
        <v>-17620.669999999998</v>
      </c>
      <c r="E185" s="70">
        <f t="shared" ref="E185:E187" si="31">D185/B185</f>
        <v>-0.42167877770452256</v>
      </c>
    </row>
    <row r="186" spans="1:5" x14ac:dyDescent="0.25">
      <c r="A186" s="64" t="s">
        <v>173</v>
      </c>
      <c r="B186" s="65">
        <v>25297.08</v>
      </c>
      <c r="C186" s="65">
        <v>122503.2</v>
      </c>
      <c r="D186" s="65">
        <f t="shared" si="30"/>
        <v>97206.12</v>
      </c>
      <c r="E186" s="70">
        <f t="shared" si="31"/>
        <v>3.8425826221840618</v>
      </c>
    </row>
    <row r="187" spans="1:5" x14ac:dyDescent="0.25">
      <c r="A187" s="64" t="s">
        <v>174</v>
      </c>
      <c r="B187" s="65">
        <v>0</v>
      </c>
      <c r="C187" s="65">
        <v>0</v>
      </c>
      <c r="D187" s="65">
        <f t="shared" si="30"/>
        <v>0</v>
      </c>
      <c r="E187" s="70" t="e">
        <f t="shared" si="31"/>
        <v>#DIV/0!</v>
      </c>
    </row>
    <row r="188" spans="1:5" x14ac:dyDescent="0.25">
      <c r="A188" s="75" t="s">
        <v>281</v>
      </c>
      <c r="B188" s="76">
        <v>0</v>
      </c>
      <c r="C188" s="76">
        <v>0</v>
      </c>
      <c r="D188" s="63">
        <v>0</v>
      </c>
      <c r="E188" s="69">
        <v>0</v>
      </c>
    </row>
    <row r="189" spans="1:5" x14ac:dyDescent="0.25">
      <c r="A189" s="64" t="s">
        <v>281</v>
      </c>
      <c r="B189" s="65">
        <v>0</v>
      </c>
      <c r="C189" s="65">
        <v>0</v>
      </c>
      <c r="D189" s="65">
        <v>0</v>
      </c>
      <c r="E189" s="70">
        <v>0</v>
      </c>
    </row>
    <row r="190" spans="1:5" x14ac:dyDescent="0.25">
      <c r="A190" s="75" t="s">
        <v>175</v>
      </c>
      <c r="B190" s="76">
        <v>10312</v>
      </c>
      <c r="C190" s="76">
        <f>SUM(C191:C197)</f>
        <v>10831.5</v>
      </c>
      <c r="D190" s="63">
        <f>C190-B190</f>
        <v>519.5</v>
      </c>
      <c r="E190" s="69">
        <f>D190/B190</f>
        <v>5.0378200155159036E-2</v>
      </c>
    </row>
    <row r="191" spans="1:5" x14ac:dyDescent="0.25">
      <c r="A191" s="64" t="s">
        <v>176</v>
      </c>
      <c r="B191" s="65">
        <v>0</v>
      </c>
      <c r="C191" s="65">
        <v>0</v>
      </c>
      <c r="D191" s="65">
        <f>C191-B191</f>
        <v>0</v>
      </c>
      <c r="E191" s="70" t="e">
        <f>D191/B191</f>
        <v>#DIV/0!</v>
      </c>
    </row>
    <row r="192" spans="1:5" x14ac:dyDescent="0.25">
      <c r="A192" s="64" t="s">
        <v>177</v>
      </c>
      <c r="B192" s="65">
        <v>-55943</v>
      </c>
      <c r="C192" s="65">
        <v>0</v>
      </c>
      <c r="D192" s="65">
        <f t="shared" ref="D192:D197" si="32">C192-B192</f>
        <v>55943</v>
      </c>
      <c r="E192" s="70">
        <f t="shared" ref="E192:E197" si="33">D192/B192</f>
        <v>-1</v>
      </c>
    </row>
    <row r="193" spans="1:5" x14ac:dyDescent="0.25">
      <c r="A193" s="64" t="s">
        <v>178</v>
      </c>
      <c r="B193" s="65">
        <v>0</v>
      </c>
      <c r="C193" s="65">
        <v>0</v>
      </c>
      <c r="D193" s="65">
        <f t="shared" si="32"/>
        <v>0</v>
      </c>
      <c r="E193" s="70" t="e">
        <f t="shared" si="33"/>
        <v>#DIV/0!</v>
      </c>
    </row>
    <row r="194" spans="1:5" x14ac:dyDescent="0.25">
      <c r="A194" s="64" t="s">
        <v>179</v>
      </c>
      <c r="B194" s="65">
        <v>60782</v>
      </c>
      <c r="C194" s="65">
        <v>3564.5</v>
      </c>
      <c r="D194" s="65">
        <f t="shared" si="32"/>
        <v>-57217.5</v>
      </c>
      <c r="E194" s="70">
        <f t="shared" si="33"/>
        <v>-0.9413559935507223</v>
      </c>
    </row>
    <row r="195" spans="1:5" s="79" customFormat="1" x14ac:dyDescent="0.25">
      <c r="A195" s="64" t="s">
        <v>293</v>
      </c>
      <c r="B195" s="65">
        <v>0</v>
      </c>
      <c r="C195" s="65">
        <v>1800</v>
      </c>
      <c r="D195" s="65">
        <f t="shared" si="32"/>
        <v>1800</v>
      </c>
      <c r="E195" s="70" t="e">
        <f t="shared" si="33"/>
        <v>#DIV/0!</v>
      </c>
    </row>
    <row r="196" spans="1:5" x14ac:dyDescent="0.25">
      <c r="A196" s="64" t="s">
        <v>180</v>
      </c>
      <c r="B196" s="65">
        <v>1500</v>
      </c>
      <c r="C196" s="65">
        <v>2000</v>
      </c>
      <c r="D196" s="65">
        <f t="shared" si="32"/>
        <v>500</v>
      </c>
      <c r="E196" s="70">
        <f t="shared" si="33"/>
        <v>0.33333333333333331</v>
      </c>
    </row>
    <row r="197" spans="1:5" x14ac:dyDescent="0.25">
      <c r="A197" s="64" t="s">
        <v>181</v>
      </c>
      <c r="B197" s="65">
        <v>3973</v>
      </c>
      <c r="C197" s="65">
        <v>3467</v>
      </c>
      <c r="D197" s="65">
        <f t="shared" si="32"/>
        <v>-506</v>
      </c>
      <c r="E197" s="70">
        <f t="shared" si="33"/>
        <v>-0.12735967782532093</v>
      </c>
    </row>
    <row r="198" spans="1:5" x14ac:dyDescent="0.25">
      <c r="A198" s="75" t="s">
        <v>182</v>
      </c>
      <c r="B198" s="76">
        <v>0</v>
      </c>
      <c r="C198" s="76">
        <f>C199</f>
        <v>28400</v>
      </c>
      <c r="D198" s="63">
        <f t="shared" ref="D198:D204" si="34">C198-B198</f>
        <v>28400</v>
      </c>
      <c r="E198" s="69" t="e">
        <f t="shared" ref="E198:E205" si="35">D198/B198</f>
        <v>#DIV/0!</v>
      </c>
    </row>
    <row r="199" spans="1:5" x14ac:dyDescent="0.25">
      <c r="A199" s="64" t="s">
        <v>182</v>
      </c>
      <c r="B199" s="65">
        <v>0</v>
      </c>
      <c r="C199" s="65">
        <v>28400</v>
      </c>
      <c r="D199" s="65">
        <f t="shared" si="34"/>
        <v>28400</v>
      </c>
      <c r="E199" s="70" t="e">
        <f t="shared" si="35"/>
        <v>#DIV/0!</v>
      </c>
    </row>
    <row r="200" spans="1:5" x14ac:dyDescent="0.25">
      <c r="A200" s="75" t="s">
        <v>183</v>
      </c>
      <c r="B200" s="76">
        <v>3110939.0600000005</v>
      </c>
      <c r="C200" s="76">
        <f>SUM(C201:C202)</f>
        <v>1246592</v>
      </c>
      <c r="D200" s="63">
        <f t="shared" si="34"/>
        <v>-1864347.0600000005</v>
      </c>
      <c r="E200" s="69">
        <f t="shared" si="35"/>
        <v>-0.59928755402878264</v>
      </c>
    </row>
    <row r="201" spans="1:5" x14ac:dyDescent="0.25">
      <c r="A201" s="64" t="s">
        <v>184</v>
      </c>
      <c r="B201" s="65">
        <v>2570105.5300000003</v>
      </c>
      <c r="C201" s="65">
        <v>1207771</v>
      </c>
      <c r="D201" s="65">
        <f t="shared" si="34"/>
        <v>-1362334.5300000003</v>
      </c>
      <c r="E201" s="70">
        <f t="shared" si="35"/>
        <v>-0.53006949095977396</v>
      </c>
    </row>
    <row r="202" spans="1:5" x14ac:dyDescent="0.25">
      <c r="A202" s="64" t="s">
        <v>185</v>
      </c>
      <c r="B202" s="65">
        <v>540833.53</v>
      </c>
      <c r="C202" s="65">
        <v>38821</v>
      </c>
      <c r="D202" s="65">
        <f t="shared" si="34"/>
        <v>-502012.53</v>
      </c>
      <c r="E202" s="70">
        <f t="shared" si="35"/>
        <v>-0.92822005691843845</v>
      </c>
    </row>
    <row r="203" spans="1:5" x14ac:dyDescent="0.25">
      <c r="A203" s="75" t="s">
        <v>186</v>
      </c>
      <c r="B203" s="76">
        <v>10043320</v>
      </c>
      <c r="C203" s="76">
        <f>C204</f>
        <v>56771</v>
      </c>
      <c r="D203" s="63">
        <f t="shared" si="34"/>
        <v>-9986549</v>
      </c>
      <c r="E203" s="69">
        <f t="shared" si="35"/>
        <v>-0.9943473871190005</v>
      </c>
    </row>
    <row r="204" spans="1:5" x14ac:dyDescent="0.25">
      <c r="A204" s="64" t="s">
        <v>187</v>
      </c>
      <c r="B204" s="65">
        <v>10043320</v>
      </c>
      <c r="C204" s="65">
        <v>56771</v>
      </c>
      <c r="D204" s="65">
        <f t="shared" si="34"/>
        <v>-9986549</v>
      </c>
      <c r="E204" s="70">
        <f t="shared" si="35"/>
        <v>-0.9943473871190005</v>
      </c>
    </row>
    <row r="205" spans="1:5" x14ac:dyDescent="0.25">
      <c r="A205" s="66" t="s">
        <v>188</v>
      </c>
      <c r="B205" s="67">
        <v>377775164.96999997</v>
      </c>
      <c r="C205" s="67">
        <v>390811042.23000002</v>
      </c>
      <c r="D205" s="67">
        <v>13035877.259999994</v>
      </c>
      <c r="E205" s="71">
        <f t="shared" si="35"/>
        <v>3.4506972582581508E-2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4" sqref="A4"/>
    </sheetView>
  </sheetViews>
  <sheetFormatPr defaultRowHeight="15" x14ac:dyDescent="0.25"/>
  <cols>
    <col min="1" max="1" width="58.85546875" bestFit="1" customWidth="1"/>
    <col min="2" max="3" width="20.85546875" bestFit="1" customWidth="1"/>
    <col min="4" max="4" width="19.85546875" bestFit="1" customWidth="1"/>
    <col min="5" max="5" width="11.7109375" bestFit="1" customWidth="1"/>
  </cols>
  <sheetData>
    <row r="1" spans="1:5" ht="18" x14ac:dyDescent="0.25">
      <c r="A1" s="3" t="s">
        <v>0</v>
      </c>
      <c r="B1" s="2"/>
      <c r="C1" s="2"/>
      <c r="D1" s="2"/>
      <c r="E1" s="4"/>
    </row>
    <row r="2" spans="1:5" ht="18" x14ac:dyDescent="0.25">
      <c r="A2" s="3" t="s">
        <v>282</v>
      </c>
      <c r="B2" s="2"/>
      <c r="C2" s="2"/>
      <c r="D2" s="2"/>
      <c r="E2" s="4"/>
    </row>
    <row r="3" spans="1:5" x14ac:dyDescent="0.25">
      <c r="A3" s="1"/>
      <c r="B3" s="1"/>
      <c r="C3" s="1"/>
      <c r="D3" s="1"/>
      <c r="E3" s="5"/>
    </row>
    <row r="4" spans="1:5" ht="18" x14ac:dyDescent="0.25">
      <c r="A4" s="3" t="s">
        <v>189</v>
      </c>
      <c r="B4" s="1"/>
      <c r="C4" s="1"/>
      <c r="D4" s="1"/>
      <c r="E4" s="5"/>
    </row>
    <row r="5" spans="1:5" x14ac:dyDescent="0.25">
      <c r="A5" s="7" t="s">
        <v>2</v>
      </c>
      <c r="B5" s="6" t="s">
        <v>3</v>
      </c>
      <c r="C5" s="6" t="s">
        <v>283</v>
      </c>
      <c r="D5" s="6" t="s">
        <v>4</v>
      </c>
      <c r="E5" s="11" t="s">
        <v>5</v>
      </c>
    </row>
    <row r="6" spans="1:5" x14ac:dyDescent="0.25">
      <c r="A6" s="14" t="s">
        <v>190</v>
      </c>
      <c r="B6" s="8">
        <v>165660.5</v>
      </c>
      <c r="C6" s="8">
        <v>369945.63</v>
      </c>
      <c r="D6" s="63">
        <f>C6-B6</f>
        <v>204285.13</v>
      </c>
      <c r="E6" s="63">
        <f>D6/B6</f>
        <v>1.2331553387802161</v>
      </c>
    </row>
    <row r="7" spans="1:5" x14ac:dyDescent="0.25">
      <c r="A7" s="12" t="s">
        <v>191</v>
      </c>
      <c r="B7" s="9">
        <v>0</v>
      </c>
      <c r="C7" s="9">
        <v>0</v>
      </c>
      <c r="D7" s="65">
        <f>C7-B7</f>
        <v>0</v>
      </c>
      <c r="E7" s="65" t="e">
        <f t="shared" ref="E7:E54" si="0">D7/B7</f>
        <v>#DIV/0!</v>
      </c>
    </row>
    <row r="8" spans="1:5" x14ac:dyDescent="0.25">
      <c r="A8" s="12" t="s">
        <v>192</v>
      </c>
      <c r="B8" s="9">
        <v>0</v>
      </c>
      <c r="C8" s="9">
        <v>152996</v>
      </c>
      <c r="D8" s="65">
        <f t="shared" ref="D8:D12" si="1">C8-B8</f>
        <v>152996</v>
      </c>
      <c r="E8" s="65" t="e">
        <f t="shared" si="0"/>
        <v>#DIV/0!</v>
      </c>
    </row>
    <row r="9" spans="1:5" x14ac:dyDescent="0.25">
      <c r="A9" s="12" t="s">
        <v>193</v>
      </c>
      <c r="B9" s="9">
        <v>0</v>
      </c>
      <c r="C9" s="9">
        <v>0</v>
      </c>
      <c r="D9" s="65">
        <f t="shared" si="1"/>
        <v>0</v>
      </c>
      <c r="E9" s="65" t="e">
        <f t="shared" si="0"/>
        <v>#DIV/0!</v>
      </c>
    </row>
    <row r="10" spans="1:5" x14ac:dyDescent="0.25">
      <c r="A10" s="12" t="s">
        <v>194</v>
      </c>
      <c r="B10" s="9">
        <v>112181</v>
      </c>
      <c r="C10" s="9">
        <v>209449.63</v>
      </c>
      <c r="D10" s="65">
        <f t="shared" si="1"/>
        <v>97268.63</v>
      </c>
      <c r="E10" s="65">
        <f t="shared" si="0"/>
        <v>0.8670686658168496</v>
      </c>
    </row>
    <row r="11" spans="1:5" x14ac:dyDescent="0.25">
      <c r="A11" s="12" t="s">
        <v>195</v>
      </c>
      <c r="B11" s="9">
        <v>53479.5</v>
      </c>
      <c r="C11" s="9">
        <v>7500</v>
      </c>
      <c r="D11" s="65">
        <f t="shared" si="1"/>
        <v>-45979.5</v>
      </c>
      <c r="E11" s="65">
        <f t="shared" si="0"/>
        <v>-0.85975934703951984</v>
      </c>
    </row>
    <row r="12" spans="1:5" x14ac:dyDescent="0.25">
      <c r="A12" s="12" t="s">
        <v>196</v>
      </c>
      <c r="B12" s="9">
        <v>0</v>
      </c>
      <c r="C12" s="9">
        <v>0</v>
      </c>
      <c r="D12" s="65">
        <f t="shared" si="1"/>
        <v>0</v>
      </c>
      <c r="E12" s="65" t="e">
        <f t="shared" si="0"/>
        <v>#DIV/0!</v>
      </c>
    </row>
    <row r="13" spans="1:5" x14ac:dyDescent="0.25">
      <c r="A13" s="14" t="s">
        <v>197</v>
      </c>
      <c r="B13" s="8">
        <v>60921</v>
      </c>
      <c r="C13" s="8">
        <v>0</v>
      </c>
      <c r="D13" s="63">
        <f>C13-B13</f>
        <v>-60921</v>
      </c>
      <c r="E13" s="63">
        <f t="shared" si="0"/>
        <v>-1</v>
      </c>
    </row>
    <row r="14" spans="1:5" x14ac:dyDescent="0.25">
      <c r="A14" s="12" t="s">
        <v>197</v>
      </c>
      <c r="B14" s="9">
        <v>60921</v>
      </c>
      <c r="C14" s="9">
        <v>0</v>
      </c>
      <c r="D14" s="65">
        <f t="shared" ref="D14:D55" si="2">C14-B14</f>
        <v>-60921</v>
      </c>
      <c r="E14" s="65">
        <f t="shared" si="0"/>
        <v>-1</v>
      </c>
    </row>
    <row r="15" spans="1:5" x14ac:dyDescent="0.25">
      <c r="A15" s="14" t="s">
        <v>198</v>
      </c>
      <c r="B15" s="8">
        <v>101009</v>
      </c>
      <c r="C15" s="8">
        <v>61142.899999999994</v>
      </c>
      <c r="D15" s="63">
        <f t="shared" si="2"/>
        <v>-39866.100000000006</v>
      </c>
      <c r="E15" s="63">
        <f t="shared" si="0"/>
        <v>-0.39467869199774286</v>
      </c>
    </row>
    <row r="16" spans="1:5" x14ac:dyDescent="0.25">
      <c r="A16" s="12" t="s">
        <v>199</v>
      </c>
      <c r="B16" s="9">
        <v>101009</v>
      </c>
      <c r="C16" s="9">
        <v>8734.7000000000007</v>
      </c>
      <c r="D16" s="65">
        <f t="shared" si="2"/>
        <v>-92274.3</v>
      </c>
      <c r="E16" s="65">
        <f t="shared" si="0"/>
        <v>-0.913525527428249</v>
      </c>
    </row>
    <row r="17" spans="1:5" x14ac:dyDescent="0.25">
      <c r="A17" s="12" t="s">
        <v>198</v>
      </c>
      <c r="B17" s="9">
        <v>0</v>
      </c>
      <c r="C17" s="9">
        <v>52408.2</v>
      </c>
      <c r="D17" s="65">
        <f t="shared" si="2"/>
        <v>52408.2</v>
      </c>
      <c r="E17" s="65" t="e">
        <f t="shared" si="0"/>
        <v>#DIV/0!</v>
      </c>
    </row>
    <row r="18" spans="1:5" x14ac:dyDescent="0.25">
      <c r="A18" s="12" t="s">
        <v>200</v>
      </c>
      <c r="B18" s="9">
        <v>0</v>
      </c>
      <c r="C18" s="9">
        <v>0</v>
      </c>
      <c r="D18" s="65">
        <f t="shared" si="2"/>
        <v>0</v>
      </c>
      <c r="E18" s="65" t="e">
        <f t="shared" si="0"/>
        <v>#DIV/0!</v>
      </c>
    </row>
    <row r="19" spans="1:5" x14ac:dyDescent="0.25">
      <c r="A19" s="14" t="s">
        <v>201</v>
      </c>
      <c r="B19" s="8">
        <v>378685.18</v>
      </c>
      <c r="C19" s="8">
        <v>304107.11</v>
      </c>
      <c r="D19" s="63">
        <f t="shared" si="2"/>
        <v>-74578.070000000007</v>
      </c>
      <c r="E19" s="63">
        <f t="shared" si="0"/>
        <v>-0.1969394999825449</v>
      </c>
    </row>
    <row r="20" spans="1:5" x14ac:dyDescent="0.25">
      <c r="A20" s="12" t="s">
        <v>202</v>
      </c>
      <c r="B20" s="9">
        <v>0</v>
      </c>
      <c r="C20" s="9">
        <v>19781.41</v>
      </c>
      <c r="D20" s="65">
        <f t="shared" si="2"/>
        <v>19781.41</v>
      </c>
      <c r="E20" s="65" t="e">
        <f t="shared" si="0"/>
        <v>#DIV/0!</v>
      </c>
    </row>
    <row r="21" spans="1:5" x14ac:dyDescent="0.25">
      <c r="A21" s="12" t="s">
        <v>201</v>
      </c>
      <c r="B21" s="9">
        <v>313685.18</v>
      </c>
      <c r="C21" s="9">
        <v>253567.7</v>
      </c>
      <c r="D21" s="65">
        <f t="shared" si="2"/>
        <v>-60117.479999999981</v>
      </c>
      <c r="E21" s="65">
        <f t="shared" si="0"/>
        <v>-0.19164909225230209</v>
      </c>
    </row>
    <row r="22" spans="1:5" x14ac:dyDescent="0.25">
      <c r="A22" s="12" t="s">
        <v>297</v>
      </c>
      <c r="B22" s="9">
        <v>65000</v>
      </c>
      <c r="C22" s="9">
        <v>30758</v>
      </c>
      <c r="D22" s="65">
        <f t="shared" si="2"/>
        <v>-34242</v>
      </c>
      <c r="E22" s="65">
        <f t="shared" si="0"/>
        <v>-0.52680000000000005</v>
      </c>
    </row>
    <row r="23" spans="1:5" x14ac:dyDescent="0.25">
      <c r="A23" s="14" t="s">
        <v>203</v>
      </c>
      <c r="B23" s="8">
        <v>368891.38</v>
      </c>
      <c r="C23" s="8">
        <v>330825</v>
      </c>
      <c r="D23" s="63">
        <f t="shared" si="2"/>
        <v>-38066.380000000005</v>
      </c>
      <c r="E23" s="63">
        <f t="shared" si="0"/>
        <v>-0.10319129712383088</v>
      </c>
    </row>
    <row r="24" spans="1:5" x14ac:dyDescent="0.25">
      <c r="A24" s="12" t="s">
        <v>203</v>
      </c>
      <c r="B24" s="9">
        <v>368891.38</v>
      </c>
      <c r="C24" s="9">
        <v>330825</v>
      </c>
      <c r="D24" s="65">
        <f t="shared" si="2"/>
        <v>-38066.380000000005</v>
      </c>
      <c r="E24" s="65">
        <f t="shared" si="0"/>
        <v>-0.10319129712383088</v>
      </c>
    </row>
    <row r="25" spans="1:5" x14ac:dyDescent="0.25">
      <c r="A25" s="14" t="s">
        <v>204</v>
      </c>
      <c r="B25" s="8">
        <v>3107011</v>
      </c>
      <c r="C25" s="8">
        <v>1244682.81</v>
      </c>
      <c r="D25" s="63">
        <f t="shared" si="2"/>
        <v>-1862328.19</v>
      </c>
      <c r="E25" s="63">
        <f t="shared" si="0"/>
        <v>-0.59939542859680894</v>
      </c>
    </row>
    <row r="26" spans="1:5" x14ac:dyDescent="0.25">
      <c r="A26" s="12" t="s">
        <v>205</v>
      </c>
      <c r="B26" s="9">
        <v>10240</v>
      </c>
      <c r="C26" s="9">
        <v>425465.81</v>
      </c>
      <c r="D26" s="65">
        <f t="shared" si="2"/>
        <v>415225.81</v>
      </c>
      <c r="E26" s="65">
        <f t="shared" si="0"/>
        <v>40.549395507812498</v>
      </c>
    </row>
    <row r="27" spans="1:5" x14ac:dyDescent="0.25">
      <c r="A27" s="12" t="s">
        <v>206</v>
      </c>
      <c r="B27" s="9">
        <v>310</v>
      </c>
      <c r="C27" s="9">
        <v>2800</v>
      </c>
      <c r="D27" s="65">
        <f t="shared" si="2"/>
        <v>2490</v>
      </c>
      <c r="E27" s="65">
        <f t="shared" si="0"/>
        <v>8.0322580645161299</v>
      </c>
    </row>
    <row r="28" spans="1:5" x14ac:dyDescent="0.25">
      <c r="A28" s="12" t="s">
        <v>110</v>
      </c>
      <c r="B28" s="9">
        <v>1705382.5</v>
      </c>
      <c r="C28" s="9">
        <v>775751</v>
      </c>
      <c r="D28" s="65">
        <f t="shared" si="2"/>
        <v>-929631.5</v>
      </c>
      <c r="E28" s="65">
        <f t="shared" si="0"/>
        <v>-0.5451161249748957</v>
      </c>
    </row>
    <row r="29" spans="1:5" x14ac:dyDescent="0.25">
      <c r="A29" s="12" t="s">
        <v>204</v>
      </c>
      <c r="B29" s="9">
        <v>1391078.5</v>
      </c>
      <c r="C29" s="9">
        <v>40666</v>
      </c>
      <c r="D29" s="65">
        <f t="shared" si="2"/>
        <v>-1350412.5</v>
      </c>
      <c r="E29" s="65">
        <f t="shared" si="0"/>
        <v>-0.97076656709164866</v>
      </c>
    </row>
    <row r="30" spans="1:5" x14ac:dyDescent="0.25">
      <c r="A30" s="14" t="s">
        <v>175</v>
      </c>
      <c r="B30" s="8">
        <v>1418067</v>
      </c>
      <c r="C30" s="8">
        <v>1540408.29</v>
      </c>
      <c r="D30" s="63">
        <f t="shared" si="2"/>
        <v>122341.29000000004</v>
      </c>
      <c r="E30" s="63">
        <f t="shared" si="0"/>
        <v>8.6273279048169116E-2</v>
      </c>
    </row>
    <row r="31" spans="1:5" x14ac:dyDescent="0.25">
      <c r="A31" s="12" t="s">
        <v>207</v>
      </c>
      <c r="B31" s="9">
        <v>1094077</v>
      </c>
      <c r="C31" s="9">
        <v>1540408.29</v>
      </c>
      <c r="D31" s="65">
        <f t="shared" si="2"/>
        <v>446331.29000000004</v>
      </c>
      <c r="E31" s="65">
        <f t="shared" si="0"/>
        <v>0.40795235618699599</v>
      </c>
    </row>
    <row r="32" spans="1:5" x14ac:dyDescent="0.25">
      <c r="A32" s="12" t="s">
        <v>296</v>
      </c>
      <c r="B32" s="9">
        <v>323990</v>
      </c>
      <c r="C32" s="9">
        <v>0</v>
      </c>
      <c r="D32" s="65">
        <f t="shared" si="2"/>
        <v>-323990</v>
      </c>
      <c r="E32" s="65">
        <f t="shared" si="0"/>
        <v>-1</v>
      </c>
    </row>
    <row r="33" spans="1:5" x14ac:dyDescent="0.25">
      <c r="A33" s="14" t="s">
        <v>208</v>
      </c>
      <c r="B33" s="8">
        <v>0</v>
      </c>
      <c r="C33" s="8">
        <v>0</v>
      </c>
      <c r="D33" s="63">
        <f t="shared" si="2"/>
        <v>0</v>
      </c>
      <c r="E33" s="63" t="e">
        <f t="shared" si="0"/>
        <v>#DIV/0!</v>
      </c>
    </row>
    <row r="34" spans="1:5" x14ac:dyDescent="0.25">
      <c r="A34" s="12" t="s">
        <v>208</v>
      </c>
      <c r="B34" s="9">
        <v>0</v>
      </c>
      <c r="C34" s="9">
        <v>0</v>
      </c>
      <c r="D34" s="65">
        <f t="shared" si="2"/>
        <v>0</v>
      </c>
      <c r="E34" s="65" t="e">
        <f t="shared" si="0"/>
        <v>#DIV/0!</v>
      </c>
    </row>
    <row r="35" spans="1:5" x14ac:dyDescent="0.25">
      <c r="A35" s="14" t="s">
        <v>209</v>
      </c>
      <c r="B35" s="8">
        <v>993804.25</v>
      </c>
      <c r="C35" s="8">
        <v>387511</v>
      </c>
      <c r="D35" s="63">
        <f t="shared" si="2"/>
        <v>-606293.25</v>
      </c>
      <c r="E35" s="63">
        <f t="shared" si="0"/>
        <v>-0.61007311047422064</v>
      </c>
    </row>
    <row r="36" spans="1:5" x14ac:dyDescent="0.25">
      <c r="A36" s="12" t="s">
        <v>210</v>
      </c>
      <c r="B36" s="9">
        <v>0</v>
      </c>
      <c r="C36" s="9">
        <v>0</v>
      </c>
      <c r="D36" s="65">
        <f t="shared" si="2"/>
        <v>0</v>
      </c>
      <c r="E36" s="65" t="e">
        <f t="shared" si="0"/>
        <v>#DIV/0!</v>
      </c>
    </row>
    <row r="37" spans="1:5" x14ac:dyDescent="0.25">
      <c r="A37" s="12" t="s">
        <v>211</v>
      </c>
      <c r="B37" s="9">
        <v>894200.25</v>
      </c>
      <c r="C37" s="9">
        <v>386449</v>
      </c>
      <c r="D37" s="65">
        <f t="shared" si="2"/>
        <v>-507751.25</v>
      </c>
      <c r="E37" s="65">
        <f t="shared" si="0"/>
        <v>-0.5678272288561762</v>
      </c>
    </row>
    <row r="38" spans="1:5" x14ac:dyDescent="0.25">
      <c r="A38" s="12" t="s">
        <v>212</v>
      </c>
      <c r="B38" s="9">
        <v>99604</v>
      </c>
      <c r="C38" s="9">
        <v>1062</v>
      </c>
      <c r="D38" s="65">
        <f t="shared" si="2"/>
        <v>-98542</v>
      </c>
      <c r="E38" s="65">
        <f t="shared" si="0"/>
        <v>-0.9893377775992932</v>
      </c>
    </row>
    <row r="39" spans="1:5" x14ac:dyDescent="0.25">
      <c r="A39" s="14" t="s">
        <v>213</v>
      </c>
      <c r="B39" s="8">
        <v>0</v>
      </c>
      <c r="C39" s="8">
        <v>3216</v>
      </c>
      <c r="D39" s="63">
        <f t="shared" si="2"/>
        <v>3216</v>
      </c>
      <c r="E39" s="63" t="e">
        <f t="shared" si="0"/>
        <v>#DIV/0!</v>
      </c>
    </row>
    <row r="40" spans="1:5" x14ac:dyDescent="0.25">
      <c r="A40" s="12" t="s">
        <v>214</v>
      </c>
      <c r="B40" s="9">
        <v>0</v>
      </c>
      <c r="C40" s="9">
        <v>0</v>
      </c>
      <c r="D40" s="65">
        <f t="shared" si="2"/>
        <v>0</v>
      </c>
      <c r="E40" s="65" t="e">
        <f t="shared" si="0"/>
        <v>#DIV/0!</v>
      </c>
    </row>
    <row r="41" spans="1:5" x14ac:dyDescent="0.25">
      <c r="A41" s="12" t="s">
        <v>215</v>
      </c>
      <c r="B41" s="9">
        <v>0</v>
      </c>
      <c r="C41" s="9">
        <v>3216</v>
      </c>
      <c r="D41" s="65">
        <f t="shared" si="2"/>
        <v>3216</v>
      </c>
      <c r="E41" s="65" t="e">
        <f t="shared" si="0"/>
        <v>#DIV/0!</v>
      </c>
    </row>
    <row r="42" spans="1:5" x14ac:dyDescent="0.25">
      <c r="A42" s="14" t="s">
        <v>216</v>
      </c>
      <c r="B42" s="8">
        <v>270921</v>
      </c>
      <c r="C42" s="8">
        <v>10000</v>
      </c>
      <c r="D42" s="63">
        <f t="shared" si="2"/>
        <v>-260921</v>
      </c>
      <c r="E42" s="63">
        <f t="shared" si="0"/>
        <v>-0.96308887092547268</v>
      </c>
    </row>
    <row r="43" spans="1:5" x14ac:dyDescent="0.25">
      <c r="A43" s="12" t="s">
        <v>217</v>
      </c>
      <c r="B43" s="9">
        <v>12671</v>
      </c>
      <c r="C43" s="9">
        <v>0</v>
      </c>
      <c r="D43" s="65">
        <f t="shared" si="2"/>
        <v>-12671</v>
      </c>
      <c r="E43" s="65">
        <f t="shared" si="0"/>
        <v>-1</v>
      </c>
    </row>
    <row r="44" spans="1:5" x14ac:dyDescent="0.25">
      <c r="A44" s="12" t="s">
        <v>218</v>
      </c>
      <c r="B44" s="9">
        <v>8250</v>
      </c>
      <c r="C44" s="9">
        <v>0</v>
      </c>
      <c r="D44" s="65">
        <f t="shared" si="2"/>
        <v>-8250</v>
      </c>
      <c r="E44" s="65">
        <f t="shared" si="0"/>
        <v>-1</v>
      </c>
    </row>
    <row r="45" spans="1:5" x14ac:dyDescent="0.25">
      <c r="A45" s="12" t="s">
        <v>219</v>
      </c>
      <c r="B45" s="9">
        <v>10000</v>
      </c>
      <c r="C45" s="9">
        <v>10000</v>
      </c>
      <c r="D45" s="65">
        <f t="shared" si="2"/>
        <v>0</v>
      </c>
      <c r="E45" s="65">
        <f t="shared" si="0"/>
        <v>0</v>
      </c>
    </row>
    <row r="46" spans="1:5" x14ac:dyDescent="0.25">
      <c r="A46" s="12" t="s">
        <v>220</v>
      </c>
      <c r="B46" s="9">
        <v>240000</v>
      </c>
      <c r="C46" s="9">
        <v>0</v>
      </c>
      <c r="D46" s="65">
        <f t="shared" si="2"/>
        <v>-240000</v>
      </c>
      <c r="E46" s="65">
        <f t="shared" si="0"/>
        <v>-1</v>
      </c>
    </row>
    <row r="47" spans="1:5" x14ac:dyDescent="0.25">
      <c r="A47" s="14" t="s">
        <v>221</v>
      </c>
      <c r="B47" s="8">
        <v>363907.97</v>
      </c>
      <c r="C47" s="8">
        <v>873824.47000000009</v>
      </c>
      <c r="D47" s="63">
        <f t="shared" si="2"/>
        <v>509916.50000000012</v>
      </c>
      <c r="E47" s="63">
        <f t="shared" si="0"/>
        <v>1.4012237764399613</v>
      </c>
    </row>
    <row r="48" spans="1:5" x14ac:dyDescent="0.25">
      <c r="A48" s="12" t="s">
        <v>95</v>
      </c>
      <c r="B48" s="9">
        <v>13285.470000000001</v>
      </c>
      <c r="C48" s="9">
        <v>60734.7</v>
      </c>
      <c r="D48" s="65">
        <f t="shared" si="2"/>
        <v>47449.229999999996</v>
      </c>
      <c r="E48" s="65">
        <f t="shared" si="0"/>
        <v>3.571513089111638</v>
      </c>
    </row>
    <row r="49" spans="1:5" x14ac:dyDescent="0.25">
      <c r="A49" s="12" t="s">
        <v>222</v>
      </c>
      <c r="B49" s="9">
        <v>123000</v>
      </c>
      <c r="C49" s="9">
        <v>237540</v>
      </c>
      <c r="D49" s="65">
        <f t="shared" si="2"/>
        <v>114540</v>
      </c>
      <c r="E49" s="65">
        <f t="shared" si="0"/>
        <v>0.931219512195122</v>
      </c>
    </row>
    <row r="50" spans="1:5" x14ac:dyDescent="0.25">
      <c r="A50" s="12" t="s">
        <v>223</v>
      </c>
      <c r="B50" s="9">
        <v>0</v>
      </c>
      <c r="C50" s="9">
        <v>354708.65</v>
      </c>
      <c r="D50" s="65">
        <f t="shared" si="2"/>
        <v>354708.65</v>
      </c>
      <c r="E50" s="65" t="e">
        <f t="shared" si="0"/>
        <v>#DIV/0!</v>
      </c>
    </row>
    <row r="51" spans="1:5" x14ac:dyDescent="0.25">
      <c r="A51" s="12" t="s">
        <v>224</v>
      </c>
      <c r="B51" s="9">
        <v>0</v>
      </c>
      <c r="C51" s="9">
        <v>0</v>
      </c>
      <c r="D51" s="65">
        <f t="shared" si="2"/>
        <v>0</v>
      </c>
      <c r="E51" s="65" t="e">
        <f t="shared" si="0"/>
        <v>#DIV/0!</v>
      </c>
    </row>
    <row r="52" spans="1:5" x14ac:dyDescent="0.25">
      <c r="A52" s="12" t="s">
        <v>225</v>
      </c>
      <c r="B52" s="9">
        <v>0</v>
      </c>
      <c r="C52" s="9">
        <v>188819.12</v>
      </c>
      <c r="D52" s="65">
        <f t="shared" si="2"/>
        <v>188819.12</v>
      </c>
      <c r="E52" s="65" t="e">
        <f t="shared" si="0"/>
        <v>#DIV/0!</v>
      </c>
    </row>
    <row r="53" spans="1:5" x14ac:dyDescent="0.25">
      <c r="A53" s="12" t="s">
        <v>67</v>
      </c>
      <c r="B53" s="9">
        <v>107526</v>
      </c>
      <c r="C53" s="9">
        <v>28110</v>
      </c>
      <c r="D53" s="65">
        <f t="shared" si="2"/>
        <v>-79416</v>
      </c>
      <c r="E53" s="65">
        <f t="shared" si="0"/>
        <v>-0.7385748563138218</v>
      </c>
    </row>
    <row r="54" spans="1:5" x14ac:dyDescent="0.25">
      <c r="A54" s="12" t="s">
        <v>221</v>
      </c>
      <c r="B54" s="9">
        <v>120096.5</v>
      </c>
      <c r="C54" s="9">
        <v>3912</v>
      </c>
      <c r="D54" s="65">
        <f t="shared" si="2"/>
        <v>-116184.5</v>
      </c>
      <c r="E54" s="65">
        <f t="shared" si="0"/>
        <v>-0.96742619476837377</v>
      </c>
    </row>
    <row r="55" spans="1:5" x14ac:dyDescent="0.25">
      <c r="A55" s="13" t="s">
        <v>188</v>
      </c>
      <c r="B55" s="10">
        <v>7228878.2799999993</v>
      </c>
      <c r="C55" s="10">
        <v>5125663.2100000009</v>
      </c>
      <c r="D55" s="67">
        <f t="shared" si="2"/>
        <v>-2103215.0699999984</v>
      </c>
      <c r="E55" s="104">
        <f>D55/B55</f>
        <v>-0.2909462559106748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4" sqref="A4"/>
    </sheetView>
  </sheetViews>
  <sheetFormatPr defaultRowHeight="15" x14ac:dyDescent="0.25"/>
  <cols>
    <col min="1" max="1" width="57.7109375" bestFit="1" customWidth="1"/>
    <col min="2" max="3" width="20.85546875" bestFit="1" customWidth="1"/>
    <col min="4" max="4" width="19.85546875" bestFit="1" customWidth="1"/>
    <col min="5" max="5" width="11" bestFit="1" customWidth="1"/>
  </cols>
  <sheetData>
    <row r="1" spans="1:5" ht="18" x14ac:dyDescent="0.25">
      <c r="A1" s="17" t="s">
        <v>0</v>
      </c>
      <c r="B1" s="16"/>
      <c r="C1" s="16"/>
      <c r="D1" s="16"/>
      <c r="E1" s="18"/>
    </row>
    <row r="2" spans="1:5" ht="18" x14ac:dyDescent="0.25">
      <c r="A2" s="17" t="s">
        <v>282</v>
      </c>
      <c r="B2" s="16"/>
      <c r="C2" s="16"/>
      <c r="D2" s="16"/>
      <c r="E2" s="18"/>
    </row>
    <row r="4" spans="1:5" ht="18" x14ac:dyDescent="0.25">
      <c r="A4" s="17" t="s">
        <v>226</v>
      </c>
      <c r="B4" s="15"/>
      <c r="C4" s="15"/>
      <c r="D4" s="15"/>
      <c r="E4" s="15"/>
    </row>
    <row r="5" spans="1:5" x14ac:dyDescent="0.25">
      <c r="A5" s="20" t="s">
        <v>2</v>
      </c>
      <c r="B5" s="19" t="s">
        <v>3</v>
      </c>
      <c r="C5" s="19" t="s">
        <v>283</v>
      </c>
      <c r="D5" s="19" t="s">
        <v>4</v>
      </c>
      <c r="E5" s="24" t="s">
        <v>5</v>
      </c>
    </row>
    <row r="6" spans="1:5" x14ac:dyDescent="0.25">
      <c r="A6" s="27" t="s">
        <v>190</v>
      </c>
      <c r="B6" s="63">
        <v>3657260.66</v>
      </c>
      <c r="C6" s="21">
        <v>4016042.49</v>
      </c>
      <c r="D6" s="63">
        <f>C6-B6</f>
        <v>358781.83000000007</v>
      </c>
      <c r="E6" s="105">
        <f>D6/B6</f>
        <v>9.810124663085952E-2</v>
      </c>
    </row>
    <row r="7" spans="1:5" x14ac:dyDescent="0.25">
      <c r="A7" s="25" t="s">
        <v>227</v>
      </c>
      <c r="B7" s="65">
        <v>0</v>
      </c>
      <c r="C7" s="22"/>
      <c r="D7" s="65">
        <f t="shared" ref="D7:D49" si="0">C7-B7</f>
        <v>0</v>
      </c>
      <c r="E7" s="106" t="e">
        <f t="shared" ref="E7:E49" si="1">D7/B7</f>
        <v>#DIV/0!</v>
      </c>
    </row>
    <row r="8" spans="1:5" x14ac:dyDescent="0.25">
      <c r="A8" s="25" t="s">
        <v>73</v>
      </c>
      <c r="B8" s="65">
        <v>0</v>
      </c>
      <c r="C8" s="22">
        <v>8000</v>
      </c>
      <c r="D8" s="65">
        <f t="shared" si="0"/>
        <v>8000</v>
      </c>
      <c r="E8" s="106" t="e">
        <f t="shared" si="1"/>
        <v>#DIV/0!</v>
      </c>
    </row>
    <row r="9" spans="1:5" x14ac:dyDescent="0.25">
      <c r="A9" s="25" t="s">
        <v>228</v>
      </c>
      <c r="B9" s="65">
        <v>0</v>
      </c>
      <c r="C9" s="22">
        <v>0</v>
      </c>
      <c r="D9" s="65">
        <f t="shared" si="0"/>
        <v>0</v>
      </c>
      <c r="E9" s="106" t="e">
        <f t="shared" si="1"/>
        <v>#DIV/0!</v>
      </c>
    </row>
    <row r="10" spans="1:5" s="79" customFormat="1" x14ac:dyDescent="0.25">
      <c r="A10" s="25" t="s">
        <v>300</v>
      </c>
      <c r="B10" s="65">
        <v>0</v>
      </c>
      <c r="C10" s="65">
        <v>41262</v>
      </c>
      <c r="D10" s="65">
        <f t="shared" si="0"/>
        <v>41262</v>
      </c>
      <c r="E10" s="106" t="e">
        <f t="shared" si="1"/>
        <v>#DIV/0!</v>
      </c>
    </row>
    <row r="11" spans="1:5" x14ac:dyDescent="0.25">
      <c r="A11" s="25" t="s">
        <v>229</v>
      </c>
      <c r="B11" s="65">
        <v>416846.5</v>
      </c>
      <c r="C11" s="22">
        <v>337885.38</v>
      </c>
      <c r="D11" s="65">
        <f t="shared" si="0"/>
        <v>-78961.119999999995</v>
      </c>
      <c r="E11" s="106">
        <f t="shared" si="1"/>
        <v>-0.18942493219926279</v>
      </c>
    </row>
    <row r="12" spans="1:5" x14ac:dyDescent="0.25">
      <c r="A12" s="25" t="s">
        <v>97</v>
      </c>
      <c r="B12" s="65">
        <v>27340</v>
      </c>
      <c r="C12" s="22">
        <v>298908.93</v>
      </c>
      <c r="D12" s="65">
        <f t="shared" si="0"/>
        <v>271568.93</v>
      </c>
      <c r="E12" s="106">
        <f t="shared" si="1"/>
        <v>9.9330259692757856</v>
      </c>
    </row>
    <row r="13" spans="1:5" x14ac:dyDescent="0.25">
      <c r="A13" s="25" t="s">
        <v>230</v>
      </c>
      <c r="B13" s="65">
        <v>0</v>
      </c>
      <c r="C13" s="22"/>
      <c r="D13" s="65">
        <f t="shared" si="0"/>
        <v>0</v>
      </c>
      <c r="E13" s="106" t="e">
        <f t="shared" si="1"/>
        <v>#DIV/0!</v>
      </c>
    </row>
    <row r="14" spans="1:5" x14ac:dyDescent="0.25">
      <c r="A14" s="25" t="s">
        <v>231</v>
      </c>
      <c r="B14" s="65">
        <v>245692</v>
      </c>
      <c r="C14" s="22">
        <v>457714</v>
      </c>
      <c r="D14" s="65">
        <f t="shared" si="0"/>
        <v>212022</v>
      </c>
      <c r="E14" s="106">
        <f t="shared" si="1"/>
        <v>0.86295850088728976</v>
      </c>
    </row>
    <row r="15" spans="1:5" x14ac:dyDescent="0.25">
      <c r="A15" s="25" t="s">
        <v>75</v>
      </c>
      <c r="B15" s="65">
        <v>5000</v>
      </c>
      <c r="C15" s="22">
        <v>35002.199999999997</v>
      </c>
      <c r="D15" s="65">
        <f t="shared" si="0"/>
        <v>30002.199999999997</v>
      </c>
      <c r="E15" s="106">
        <f t="shared" si="1"/>
        <v>6.0004399999999993</v>
      </c>
    </row>
    <row r="16" spans="1:5" s="79" customFormat="1" x14ac:dyDescent="0.25">
      <c r="A16" s="25" t="s">
        <v>299</v>
      </c>
      <c r="B16" s="65">
        <v>0</v>
      </c>
      <c r="C16" s="65">
        <v>3700</v>
      </c>
      <c r="D16" s="65">
        <f t="shared" si="0"/>
        <v>3700</v>
      </c>
      <c r="E16" s="106" t="e">
        <f t="shared" si="1"/>
        <v>#DIV/0!</v>
      </c>
    </row>
    <row r="17" spans="1:5" x14ac:dyDescent="0.25">
      <c r="A17" s="25" t="s">
        <v>99</v>
      </c>
      <c r="B17" s="65">
        <v>11806</v>
      </c>
      <c r="C17" s="22">
        <v>32104.7</v>
      </c>
      <c r="D17" s="65">
        <f t="shared" si="0"/>
        <v>20298.7</v>
      </c>
      <c r="E17" s="106">
        <f t="shared" si="1"/>
        <v>1.7193545654751821</v>
      </c>
    </row>
    <row r="18" spans="1:5" s="79" customFormat="1" x14ac:dyDescent="0.25">
      <c r="A18" s="25" t="s">
        <v>298</v>
      </c>
      <c r="B18" s="65">
        <v>0</v>
      </c>
      <c r="C18" s="65">
        <v>67162.78</v>
      </c>
      <c r="D18" s="65">
        <f t="shared" si="0"/>
        <v>67162.78</v>
      </c>
      <c r="E18" s="106" t="e">
        <f t="shared" si="1"/>
        <v>#DIV/0!</v>
      </c>
    </row>
    <row r="19" spans="1:5" x14ac:dyDescent="0.25">
      <c r="A19" s="25" t="s">
        <v>232</v>
      </c>
      <c r="B19" s="65">
        <v>221964.83</v>
      </c>
      <c r="C19" s="22">
        <v>252022.23</v>
      </c>
      <c r="D19" s="65">
        <f t="shared" si="0"/>
        <v>30057.400000000023</v>
      </c>
      <c r="E19" s="106">
        <f t="shared" si="1"/>
        <v>0.1354151466248055</v>
      </c>
    </row>
    <row r="20" spans="1:5" x14ac:dyDescent="0.25">
      <c r="A20" s="25" t="s">
        <v>233</v>
      </c>
      <c r="B20" s="65">
        <v>5000</v>
      </c>
      <c r="C20" s="22">
        <v>5000</v>
      </c>
      <c r="D20" s="65">
        <f t="shared" si="0"/>
        <v>0</v>
      </c>
      <c r="E20" s="106">
        <f t="shared" si="1"/>
        <v>0</v>
      </c>
    </row>
    <row r="21" spans="1:5" x14ac:dyDescent="0.25">
      <c r="A21" s="25" t="s">
        <v>234</v>
      </c>
      <c r="B21" s="65">
        <v>0</v>
      </c>
      <c r="C21" s="22"/>
      <c r="D21" s="65">
        <f t="shared" si="0"/>
        <v>0</v>
      </c>
      <c r="E21" s="106" t="e">
        <f t="shared" si="1"/>
        <v>#DIV/0!</v>
      </c>
    </row>
    <row r="22" spans="1:5" x14ac:dyDescent="0.25">
      <c r="A22" s="25" t="s">
        <v>235</v>
      </c>
      <c r="B22" s="65">
        <v>0</v>
      </c>
      <c r="C22" s="22"/>
      <c r="D22" s="65">
        <f t="shared" si="0"/>
        <v>0</v>
      </c>
      <c r="E22" s="106" t="e">
        <f t="shared" si="1"/>
        <v>#DIV/0!</v>
      </c>
    </row>
    <row r="23" spans="1:5" x14ac:dyDescent="0.25">
      <c r="A23" s="25" t="s">
        <v>50</v>
      </c>
      <c r="B23" s="65">
        <v>5000</v>
      </c>
      <c r="C23" s="22">
        <v>15000</v>
      </c>
      <c r="D23" s="65">
        <f t="shared" si="0"/>
        <v>10000</v>
      </c>
      <c r="E23" s="106">
        <f t="shared" si="1"/>
        <v>2</v>
      </c>
    </row>
    <row r="24" spans="1:5" x14ac:dyDescent="0.25">
      <c r="A24" s="25" t="s">
        <v>236</v>
      </c>
      <c r="B24" s="65">
        <v>61549</v>
      </c>
      <c r="C24" s="22"/>
      <c r="D24" s="65">
        <f t="shared" si="0"/>
        <v>-61549</v>
      </c>
      <c r="E24" s="106">
        <f t="shared" si="1"/>
        <v>-1</v>
      </c>
    </row>
    <row r="25" spans="1:5" x14ac:dyDescent="0.25">
      <c r="A25" s="25" t="s">
        <v>78</v>
      </c>
      <c r="B25" s="65">
        <v>0</v>
      </c>
      <c r="C25" s="22"/>
      <c r="D25" s="65">
        <f t="shared" si="0"/>
        <v>0</v>
      </c>
      <c r="E25" s="106" t="e">
        <f t="shared" si="1"/>
        <v>#DIV/0!</v>
      </c>
    </row>
    <row r="26" spans="1:5" x14ac:dyDescent="0.25">
      <c r="A26" s="25" t="s">
        <v>224</v>
      </c>
      <c r="B26" s="65">
        <v>893343.33000000007</v>
      </c>
      <c r="C26" s="22">
        <v>171526.59</v>
      </c>
      <c r="D26" s="65">
        <f t="shared" si="0"/>
        <v>-721816.74000000011</v>
      </c>
      <c r="E26" s="106">
        <f t="shared" si="1"/>
        <v>-0.80799477173014778</v>
      </c>
    </row>
    <row r="27" spans="1:5" x14ac:dyDescent="0.25">
      <c r="A27" s="25" t="s">
        <v>237</v>
      </c>
      <c r="B27" s="65">
        <v>5000</v>
      </c>
      <c r="C27" s="22">
        <v>19250</v>
      </c>
      <c r="D27" s="65">
        <f t="shared" si="0"/>
        <v>14250</v>
      </c>
      <c r="E27" s="106">
        <f t="shared" si="1"/>
        <v>2.85</v>
      </c>
    </row>
    <row r="28" spans="1:5" x14ac:dyDescent="0.25">
      <c r="A28" s="25" t="s">
        <v>238</v>
      </c>
      <c r="B28" s="65">
        <v>60365</v>
      </c>
      <c r="C28" s="22"/>
      <c r="D28" s="65">
        <f t="shared" si="0"/>
        <v>-60365</v>
      </c>
      <c r="E28" s="106">
        <f t="shared" si="1"/>
        <v>-1</v>
      </c>
    </row>
    <row r="29" spans="1:5" x14ac:dyDescent="0.25">
      <c r="A29" s="25" t="s">
        <v>239</v>
      </c>
      <c r="B29" s="65">
        <v>16580</v>
      </c>
      <c r="C29" s="22">
        <v>70000</v>
      </c>
      <c r="D29" s="65">
        <f t="shared" si="0"/>
        <v>53420</v>
      </c>
      <c r="E29" s="106">
        <f t="shared" si="1"/>
        <v>3.2219541616405309</v>
      </c>
    </row>
    <row r="30" spans="1:5" x14ac:dyDescent="0.25">
      <c r="A30" s="25" t="s">
        <v>240</v>
      </c>
      <c r="B30" s="65">
        <v>0</v>
      </c>
      <c r="C30" s="22"/>
      <c r="D30" s="65">
        <f t="shared" si="0"/>
        <v>0</v>
      </c>
      <c r="E30" s="106" t="e">
        <f t="shared" si="1"/>
        <v>#DIV/0!</v>
      </c>
    </row>
    <row r="31" spans="1:5" x14ac:dyDescent="0.25">
      <c r="A31" s="25" t="s">
        <v>118</v>
      </c>
      <c r="B31" s="65">
        <v>0</v>
      </c>
      <c r="C31" s="22"/>
      <c r="D31" s="65">
        <f t="shared" si="0"/>
        <v>0</v>
      </c>
      <c r="E31" s="106" t="e">
        <f t="shared" si="1"/>
        <v>#DIV/0!</v>
      </c>
    </row>
    <row r="32" spans="1:5" x14ac:dyDescent="0.25">
      <c r="A32" s="25" t="s">
        <v>241</v>
      </c>
      <c r="B32" s="65">
        <v>0</v>
      </c>
      <c r="C32" s="22"/>
      <c r="D32" s="65">
        <f t="shared" si="0"/>
        <v>0</v>
      </c>
      <c r="E32" s="106" t="e">
        <f t="shared" si="1"/>
        <v>#DIV/0!</v>
      </c>
    </row>
    <row r="33" spans="1:5" x14ac:dyDescent="0.25">
      <c r="A33" s="25" t="s">
        <v>242</v>
      </c>
      <c r="B33" s="65">
        <v>0</v>
      </c>
      <c r="C33" s="22"/>
      <c r="D33" s="65">
        <f t="shared" si="0"/>
        <v>0</v>
      </c>
      <c r="E33" s="106" t="e">
        <f t="shared" si="1"/>
        <v>#DIV/0!</v>
      </c>
    </row>
    <row r="34" spans="1:5" x14ac:dyDescent="0.25">
      <c r="A34" s="25" t="s">
        <v>243</v>
      </c>
      <c r="B34" s="65">
        <v>0</v>
      </c>
      <c r="C34" s="22"/>
      <c r="D34" s="65">
        <f t="shared" si="0"/>
        <v>0</v>
      </c>
      <c r="E34" s="106" t="e">
        <f t="shared" si="1"/>
        <v>#DIV/0!</v>
      </c>
    </row>
    <row r="35" spans="1:5" x14ac:dyDescent="0.25">
      <c r="A35" s="25" t="s">
        <v>244</v>
      </c>
      <c r="B35" s="65">
        <v>0</v>
      </c>
      <c r="C35" s="22"/>
      <c r="D35" s="65">
        <f t="shared" si="0"/>
        <v>0</v>
      </c>
      <c r="E35" s="106" t="e">
        <f t="shared" si="1"/>
        <v>#DIV/0!</v>
      </c>
    </row>
    <row r="36" spans="1:5" x14ac:dyDescent="0.25">
      <c r="A36" s="25" t="s">
        <v>245</v>
      </c>
      <c r="B36" s="65">
        <v>0</v>
      </c>
      <c r="C36" s="22"/>
      <c r="D36" s="65">
        <f t="shared" si="0"/>
        <v>0</v>
      </c>
      <c r="E36" s="106" t="e">
        <f t="shared" si="1"/>
        <v>#DIV/0!</v>
      </c>
    </row>
    <row r="37" spans="1:5" x14ac:dyDescent="0.25">
      <c r="A37" s="25" t="s">
        <v>101</v>
      </c>
      <c r="B37" s="65">
        <v>9508</v>
      </c>
      <c r="C37" s="22">
        <v>172953.7</v>
      </c>
      <c r="D37" s="65">
        <f t="shared" si="0"/>
        <v>163445.70000000001</v>
      </c>
      <c r="E37" s="106">
        <f t="shared" si="1"/>
        <v>17.190334455195625</v>
      </c>
    </row>
    <row r="38" spans="1:5" x14ac:dyDescent="0.25">
      <c r="A38" s="25" t="s">
        <v>118</v>
      </c>
      <c r="B38" s="65">
        <v>1451442</v>
      </c>
      <c r="C38" s="22">
        <v>1925188.98</v>
      </c>
      <c r="D38" s="65">
        <f t="shared" si="0"/>
        <v>473746.98</v>
      </c>
      <c r="E38" s="106">
        <f t="shared" si="1"/>
        <v>0.32639745852745061</v>
      </c>
    </row>
    <row r="39" spans="1:5" x14ac:dyDescent="0.25">
      <c r="A39" s="25" t="s">
        <v>246</v>
      </c>
      <c r="B39" s="65">
        <v>27000</v>
      </c>
      <c r="C39" s="22"/>
      <c r="D39" s="65">
        <f t="shared" si="0"/>
        <v>-27000</v>
      </c>
      <c r="E39" s="106">
        <f t="shared" si="1"/>
        <v>-1</v>
      </c>
    </row>
    <row r="40" spans="1:5" x14ac:dyDescent="0.25">
      <c r="A40" s="25" t="s">
        <v>44</v>
      </c>
      <c r="B40" s="65">
        <v>86745</v>
      </c>
      <c r="C40" s="22"/>
      <c r="D40" s="65">
        <f t="shared" si="0"/>
        <v>-86745</v>
      </c>
      <c r="E40" s="106">
        <f t="shared" si="1"/>
        <v>-1</v>
      </c>
    </row>
    <row r="41" spans="1:5" s="79" customFormat="1" x14ac:dyDescent="0.25">
      <c r="A41" s="25" t="s">
        <v>80</v>
      </c>
      <c r="B41" s="65">
        <v>0</v>
      </c>
      <c r="C41" s="65">
        <v>2250</v>
      </c>
      <c r="D41" s="65">
        <f t="shared" si="0"/>
        <v>2250</v>
      </c>
      <c r="E41" s="106" t="e">
        <f t="shared" si="1"/>
        <v>#DIV/0!</v>
      </c>
    </row>
    <row r="42" spans="1:5" x14ac:dyDescent="0.25">
      <c r="A42" s="25" t="s">
        <v>102</v>
      </c>
      <c r="B42" s="65">
        <v>0</v>
      </c>
      <c r="C42" s="22"/>
      <c r="D42" s="65">
        <f t="shared" si="0"/>
        <v>0</v>
      </c>
      <c r="E42" s="106" t="e">
        <f t="shared" si="1"/>
        <v>#DIV/0!</v>
      </c>
    </row>
    <row r="43" spans="1:5" x14ac:dyDescent="0.25">
      <c r="A43" s="25" t="s">
        <v>247</v>
      </c>
      <c r="B43" s="65">
        <v>95079</v>
      </c>
      <c r="C43" s="22">
        <v>98861</v>
      </c>
      <c r="D43" s="65">
        <f t="shared" si="0"/>
        <v>3782</v>
      </c>
      <c r="E43" s="106">
        <f t="shared" si="1"/>
        <v>3.9777448227263645E-2</v>
      </c>
    </row>
    <row r="44" spans="1:5" x14ac:dyDescent="0.25">
      <c r="A44" s="25" t="s">
        <v>84</v>
      </c>
      <c r="B44" s="65">
        <v>0</v>
      </c>
      <c r="C44" s="22">
        <v>2250</v>
      </c>
      <c r="D44" s="65">
        <f t="shared" si="0"/>
        <v>2250</v>
      </c>
      <c r="E44" s="106" t="e">
        <f t="shared" si="1"/>
        <v>#DIV/0!</v>
      </c>
    </row>
    <row r="45" spans="1:5" x14ac:dyDescent="0.25">
      <c r="A45" s="25" t="s">
        <v>248</v>
      </c>
      <c r="B45" s="65">
        <v>12000</v>
      </c>
      <c r="C45" s="22"/>
      <c r="D45" s="65">
        <f t="shared" si="0"/>
        <v>-12000</v>
      </c>
      <c r="E45" s="106">
        <f t="shared" si="1"/>
        <v>-1</v>
      </c>
    </row>
    <row r="46" spans="1:5" x14ac:dyDescent="0.25">
      <c r="A46" s="27" t="s">
        <v>249</v>
      </c>
      <c r="B46" s="63">
        <v>756969</v>
      </c>
      <c r="C46" s="21">
        <v>608304</v>
      </c>
      <c r="D46" s="63">
        <f t="shared" si="0"/>
        <v>-148665</v>
      </c>
      <c r="E46" s="105">
        <f t="shared" si="1"/>
        <v>-0.19639509676089772</v>
      </c>
    </row>
    <row r="47" spans="1:5" x14ac:dyDescent="0.25">
      <c r="A47" s="25" t="s">
        <v>250</v>
      </c>
      <c r="B47" s="65">
        <v>756969</v>
      </c>
      <c r="C47" s="22">
        <v>588304</v>
      </c>
      <c r="D47" s="65">
        <f t="shared" si="0"/>
        <v>-168665</v>
      </c>
      <c r="E47" s="106">
        <f t="shared" si="1"/>
        <v>-0.22281625799735524</v>
      </c>
    </row>
    <row r="48" spans="1:5" x14ac:dyDescent="0.25">
      <c r="A48" s="29" t="s">
        <v>251</v>
      </c>
      <c r="B48" s="74">
        <v>0</v>
      </c>
      <c r="C48" s="28">
        <v>20000</v>
      </c>
      <c r="D48" s="74">
        <f t="shared" si="0"/>
        <v>20000</v>
      </c>
      <c r="E48" s="107" t="e">
        <f t="shared" si="1"/>
        <v>#DIV/0!</v>
      </c>
    </row>
    <row r="49" spans="1:5" x14ac:dyDescent="0.25">
      <c r="A49" s="26" t="s">
        <v>188</v>
      </c>
      <c r="B49" s="67">
        <v>4414229.66</v>
      </c>
      <c r="C49" s="23">
        <v>4624346.49</v>
      </c>
      <c r="D49" s="67">
        <f t="shared" si="0"/>
        <v>210116.83000000007</v>
      </c>
      <c r="E49" s="104">
        <f t="shared" si="1"/>
        <v>4.7599886318556446E-2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4" sqref="A4"/>
    </sheetView>
  </sheetViews>
  <sheetFormatPr defaultRowHeight="15" x14ac:dyDescent="0.25"/>
  <cols>
    <col min="1" max="1" width="57.7109375" bestFit="1" customWidth="1"/>
    <col min="2" max="3" width="20.85546875" bestFit="1" customWidth="1"/>
    <col min="4" max="4" width="19.85546875" bestFit="1" customWidth="1"/>
    <col min="5" max="5" width="11" bestFit="1" customWidth="1"/>
  </cols>
  <sheetData>
    <row r="1" spans="1:5" ht="18" x14ac:dyDescent="0.25">
      <c r="A1" s="32" t="s">
        <v>0</v>
      </c>
      <c r="B1" s="31"/>
      <c r="C1" s="31"/>
      <c r="D1" s="31"/>
      <c r="E1" s="33"/>
    </row>
    <row r="2" spans="1:5" ht="18" x14ac:dyDescent="0.25">
      <c r="A2" s="32" t="s">
        <v>282</v>
      </c>
      <c r="B2" s="31"/>
      <c r="C2" s="31"/>
      <c r="D2" s="31"/>
      <c r="E2" s="33"/>
    </row>
    <row r="4" spans="1:5" ht="18" x14ac:dyDescent="0.25">
      <c r="A4" s="32" t="s">
        <v>252</v>
      </c>
      <c r="B4" s="30"/>
      <c r="C4" s="30"/>
      <c r="D4" s="30"/>
      <c r="E4" s="30"/>
    </row>
    <row r="5" spans="1:5" x14ac:dyDescent="0.25">
      <c r="A5" s="35" t="s">
        <v>2</v>
      </c>
      <c r="B5" s="34" t="s">
        <v>3</v>
      </c>
      <c r="C5" s="34" t="s">
        <v>283</v>
      </c>
      <c r="D5" s="34" t="s">
        <v>4</v>
      </c>
      <c r="E5" s="39" t="s">
        <v>5</v>
      </c>
    </row>
    <row r="6" spans="1:5" x14ac:dyDescent="0.25">
      <c r="A6" s="36" t="s">
        <v>197</v>
      </c>
      <c r="B6" s="108">
        <v>0</v>
      </c>
      <c r="C6" s="108">
        <v>0</v>
      </c>
      <c r="D6" s="108">
        <f>C6-B6</f>
        <v>0</v>
      </c>
      <c r="E6" s="105" t="e">
        <f>D6/B6</f>
        <v>#DIV/0!</v>
      </c>
    </row>
    <row r="7" spans="1:5" x14ac:dyDescent="0.25">
      <c r="A7" s="40" t="s">
        <v>253</v>
      </c>
      <c r="B7" s="109">
        <v>0</v>
      </c>
      <c r="C7" s="109">
        <v>0</v>
      </c>
      <c r="D7" s="109">
        <f t="shared" ref="D7:D33" si="0">C7-B7</f>
        <v>0</v>
      </c>
      <c r="E7" s="107" t="e">
        <f t="shared" ref="E7:E33" si="1">D7/B7</f>
        <v>#DIV/0!</v>
      </c>
    </row>
    <row r="8" spans="1:5" x14ac:dyDescent="0.25">
      <c r="A8" s="37" t="s">
        <v>197</v>
      </c>
      <c r="B8" s="110">
        <v>0</v>
      </c>
      <c r="C8" s="110">
        <v>0</v>
      </c>
      <c r="D8" s="110">
        <f t="shared" si="0"/>
        <v>0</v>
      </c>
      <c r="E8" s="106" t="e">
        <f t="shared" si="1"/>
        <v>#DIV/0!</v>
      </c>
    </row>
    <row r="9" spans="1:5" x14ac:dyDescent="0.25">
      <c r="A9" s="36" t="s">
        <v>254</v>
      </c>
      <c r="B9" s="108">
        <v>0</v>
      </c>
      <c r="C9" s="108">
        <v>0</v>
      </c>
      <c r="D9" s="108">
        <f t="shared" si="0"/>
        <v>0</v>
      </c>
      <c r="E9" s="105" t="e">
        <f t="shared" si="1"/>
        <v>#DIV/0!</v>
      </c>
    </row>
    <row r="10" spans="1:5" x14ac:dyDescent="0.25">
      <c r="A10" s="37" t="s">
        <v>255</v>
      </c>
      <c r="B10" s="110">
        <v>0</v>
      </c>
      <c r="C10" s="110">
        <v>0</v>
      </c>
      <c r="D10" s="110">
        <f t="shared" si="0"/>
        <v>0</v>
      </c>
      <c r="E10" s="106" t="e">
        <f t="shared" si="1"/>
        <v>#DIV/0!</v>
      </c>
    </row>
    <row r="11" spans="1:5" x14ac:dyDescent="0.25">
      <c r="A11" s="36" t="s">
        <v>256</v>
      </c>
      <c r="B11" s="108">
        <v>310898.21999999997</v>
      </c>
      <c r="C11" s="108">
        <v>563220.02999999991</v>
      </c>
      <c r="D11" s="108">
        <f t="shared" si="0"/>
        <v>252321.80999999994</v>
      </c>
      <c r="E11" s="105">
        <f t="shared" si="1"/>
        <v>0.81158975435755132</v>
      </c>
    </row>
    <row r="12" spans="1:5" x14ac:dyDescent="0.25">
      <c r="A12" s="37" t="s">
        <v>95</v>
      </c>
      <c r="B12" s="111">
        <v>8648.84</v>
      </c>
      <c r="C12" s="111">
        <v>0</v>
      </c>
      <c r="D12" s="111">
        <f t="shared" si="0"/>
        <v>-8648.84</v>
      </c>
      <c r="E12" s="113">
        <f t="shared" si="1"/>
        <v>-1</v>
      </c>
    </row>
    <row r="13" spans="1:5" x14ac:dyDescent="0.25">
      <c r="A13" s="37" t="s">
        <v>257</v>
      </c>
      <c r="B13" s="110">
        <v>0</v>
      </c>
      <c r="C13" s="110">
        <v>0</v>
      </c>
      <c r="D13" s="110">
        <f t="shared" si="0"/>
        <v>0</v>
      </c>
      <c r="E13" s="106" t="e">
        <f t="shared" si="1"/>
        <v>#DIV/0!</v>
      </c>
    </row>
    <row r="14" spans="1:5" x14ac:dyDescent="0.25">
      <c r="A14" s="37" t="s">
        <v>97</v>
      </c>
      <c r="B14" s="111">
        <v>5000</v>
      </c>
      <c r="C14" s="111">
        <v>7993</v>
      </c>
      <c r="D14" s="111">
        <f t="shared" si="0"/>
        <v>2993</v>
      </c>
      <c r="E14" s="113">
        <f t="shared" si="1"/>
        <v>0.59860000000000002</v>
      </c>
    </row>
    <row r="15" spans="1:5" x14ac:dyDescent="0.25">
      <c r="A15" s="37" t="s">
        <v>258</v>
      </c>
      <c r="B15" s="110">
        <v>0</v>
      </c>
      <c r="C15" s="110">
        <v>0</v>
      </c>
      <c r="D15" s="110">
        <f t="shared" si="0"/>
        <v>0</v>
      </c>
      <c r="E15" s="106" t="e">
        <f t="shared" si="1"/>
        <v>#DIV/0!</v>
      </c>
    </row>
    <row r="16" spans="1:5" s="79" customFormat="1" x14ac:dyDescent="0.25">
      <c r="A16" s="64" t="s">
        <v>75</v>
      </c>
      <c r="B16" s="111">
        <v>0</v>
      </c>
      <c r="C16" s="111">
        <v>9449.34</v>
      </c>
      <c r="D16" s="111">
        <f t="shared" si="0"/>
        <v>9449.34</v>
      </c>
      <c r="E16" s="113" t="e">
        <f t="shared" si="1"/>
        <v>#DIV/0!</v>
      </c>
    </row>
    <row r="17" spans="1:5" x14ac:dyDescent="0.25">
      <c r="A17" s="37" t="s">
        <v>261</v>
      </c>
      <c r="B17" s="111">
        <v>2250</v>
      </c>
      <c r="C17" s="111">
        <v>2250</v>
      </c>
      <c r="D17" s="111">
        <f t="shared" si="0"/>
        <v>0</v>
      </c>
      <c r="E17" s="113">
        <f t="shared" si="1"/>
        <v>0</v>
      </c>
    </row>
    <row r="18" spans="1:5" x14ac:dyDescent="0.25">
      <c r="A18" s="37" t="s">
        <v>302</v>
      </c>
      <c r="B18" s="110">
        <v>0</v>
      </c>
      <c r="C18" s="110">
        <v>0</v>
      </c>
      <c r="D18" s="110">
        <f t="shared" si="0"/>
        <v>0</v>
      </c>
      <c r="E18" s="106" t="e">
        <f t="shared" si="1"/>
        <v>#DIV/0!</v>
      </c>
    </row>
    <row r="19" spans="1:5" x14ac:dyDescent="0.25">
      <c r="A19" s="37" t="s">
        <v>259</v>
      </c>
      <c r="B19" s="111">
        <v>6750</v>
      </c>
      <c r="C19" s="111">
        <v>13800</v>
      </c>
      <c r="D19" s="111">
        <f t="shared" si="0"/>
        <v>7050</v>
      </c>
      <c r="E19" s="113">
        <f t="shared" si="1"/>
        <v>1.0444444444444445</v>
      </c>
    </row>
    <row r="20" spans="1:5" x14ac:dyDescent="0.25">
      <c r="A20" s="37" t="s">
        <v>77</v>
      </c>
      <c r="B20" s="110">
        <v>0</v>
      </c>
      <c r="C20" s="110">
        <v>2950</v>
      </c>
      <c r="D20" s="110">
        <f t="shared" si="0"/>
        <v>2950</v>
      </c>
      <c r="E20" s="106" t="e">
        <f t="shared" si="1"/>
        <v>#DIV/0!</v>
      </c>
    </row>
    <row r="21" spans="1:5" x14ac:dyDescent="0.25">
      <c r="A21" s="37" t="s">
        <v>142</v>
      </c>
      <c r="B21" s="110">
        <v>0</v>
      </c>
      <c r="C21" s="110">
        <v>0</v>
      </c>
      <c r="D21" s="110">
        <f t="shared" si="0"/>
        <v>0</v>
      </c>
      <c r="E21" s="106" t="e">
        <f t="shared" si="1"/>
        <v>#DIV/0!</v>
      </c>
    </row>
    <row r="22" spans="1:5" s="79" customFormat="1" x14ac:dyDescent="0.25">
      <c r="A22" s="64" t="s">
        <v>301</v>
      </c>
      <c r="B22" s="109">
        <v>0</v>
      </c>
      <c r="C22" s="111">
        <v>61250</v>
      </c>
      <c r="D22" s="111">
        <f t="shared" si="0"/>
        <v>61250</v>
      </c>
      <c r="E22" s="113" t="e">
        <f t="shared" si="1"/>
        <v>#DIV/0!</v>
      </c>
    </row>
    <row r="23" spans="1:5" x14ac:dyDescent="0.25">
      <c r="A23" s="37" t="s">
        <v>101</v>
      </c>
      <c r="B23" s="110">
        <v>0</v>
      </c>
      <c r="C23" s="110">
        <v>0</v>
      </c>
      <c r="D23" s="110">
        <f t="shared" si="0"/>
        <v>0</v>
      </c>
      <c r="E23" s="106" t="e">
        <f t="shared" si="1"/>
        <v>#DIV/0!</v>
      </c>
    </row>
    <row r="24" spans="1:5" x14ac:dyDescent="0.25">
      <c r="A24" s="37" t="s">
        <v>44</v>
      </c>
      <c r="B24" s="111">
        <v>-442.62</v>
      </c>
      <c r="C24" s="111">
        <v>0</v>
      </c>
      <c r="D24" s="111">
        <f t="shared" si="0"/>
        <v>442.62</v>
      </c>
      <c r="E24" s="113">
        <f t="shared" si="1"/>
        <v>-1</v>
      </c>
    </row>
    <row r="25" spans="1:5" x14ac:dyDescent="0.25">
      <c r="A25" s="37" t="s">
        <v>102</v>
      </c>
      <c r="B25" s="110">
        <v>0</v>
      </c>
      <c r="C25" s="110">
        <v>0</v>
      </c>
      <c r="D25" s="110">
        <f t="shared" si="0"/>
        <v>0</v>
      </c>
      <c r="E25" s="106" t="e">
        <f t="shared" si="1"/>
        <v>#DIV/0!</v>
      </c>
    </row>
    <row r="26" spans="1:5" x14ac:dyDescent="0.25">
      <c r="A26" s="37" t="s">
        <v>260</v>
      </c>
      <c r="B26" s="110">
        <v>0</v>
      </c>
      <c r="C26" s="110">
        <v>183750</v>
      </c>
      <c r="D26" s="110">
        <f t="shared" si="0"/>
        <v>183750</v>
      </c>
      <c r="E26" s="106" t="e">
        <f t="shared" si="1"/>
        <v>#DIV/0!</v>
      </c>
    </row>
    <row r="27" spans="1:5" x14ac:dyDescent="0.25">
      <c r="A27" s="37" t="s">
        <v>175</v>
      </c>
      <c r="B27" s="111">
        <v>288692</v>
      </c>
      <c r="C27" s="111">
        <v>252366</v>
      </c>
      <c r="D27" s="111">
        <f t="shared" si="0"/>
        <v>-36326</v>
      </c>
      <c r="E27" s="113">
        <f t="shared" si="1"/>
        <v>-0.12582960386848269</v>
      </c>
    </row>
    <row r="28" spans="1:5" x14ac:dyDescent="0.25">
      <c r="A28" s="37" t="s">
        <v>262</v>
      </c>
      <c r="B28" s="110">
        <v>0</v>
      </c>
      <c r="C28" s="110">
        <v>9411.69</v>
      </c>
      <c r="D28" s="110">
        <f t="shared" si="0"/>
        <v>9411.69</v>
      </c>
      <c r="E28" s="106" t="e">
        <f t="shared" si="1"/>
        <v>#DIV/0!</v>
      </c>
    </row>
    <row r="29" spans="1:5" x14ac:dyDescent="0.25">
      <c r="A29" s="37" t="s">
        <v>263</v>
      </c>
      <c r="B29" s="110">
        <v>0</v>
      </c>
      <c r="C29" s="110">
        <v>20000</v>
      </c>
      <c r="D29" s="110">
        <f t="shared" si="0"/>
        <v>20000</v>
      </c>
      <c r="E29" s="106" t="e">
        <f t="shared" si="1"/>
        <v>#DIV/0!</v>
      </c>
    </row>
    <row r="30" spans="1:5" x14ac:dyDescent="0.25">
      <c r="A30" s="36" t="s">
        <v>264</v>
      </c>
      <c r="B30" s="108">
        <v>0</v>
      </c>
      <c r="C30" s="108">
        <v>18432</v>
      </c>
      <c r="D30" s="108">
        <f t="shared" si="0"/>
        <v>18432</v>
      </c>
      <c r="E30" s="105" t="e">
        <f t="shared" si="1"/>
        <v>#DIV/0!</v>
      </c>
    </row>
    <row r="31" spans="1:5" s="79" customFormat="1" x14ac:dyDescent="0.25">
      <c r="A31" s="64" t="s">
        <v>303</v>
      </c>
      <c r="B31" s="110">
        <v>0</v>
      </c>
      <c r="C31" s="110">
        <v>9216</v>
      </c>
      <c r="D31" s="110">
        <f t="shared" si="0"/>
        <v>9216</v>
      </c>
      <c r="E31" s="106" t="e">
        <f t="shared" si="1"/>
        <v>#DIV/0!</v>
      </c>
    </row>
    <row r="32" spans="1:5" x14ac:dyDescent="0.25">
      <c r="A32" s="37" t="s">
        <v>265</v>
      </c>
      <c r="B32" s="110">
        <v>0</v>
      </c>
      <c r="C32" s="110">
        <v>9216</v>
      </c>
      <c r="D32" s="110">
        <f t="shared" si="0"/>
        <v>9216</v>
      </c>
      <c r="E32" s="106" t="e">
        <f t="shared" si="1"/>
        <v>#DIV/0!</v>
      </c>
    </row>
    <row r="33" spans="1:5" x14ac:dyDescent="0.25">
      <c r="A33" s="38" t="s">
        <v>188</v>
      </c>
      <c r="B33" s="112">
        <v>310898.21999999997</v>
      </c>
      <c r="C33" s="112">
        <v>581652.02999999991</v>
      </c>
      <c r="D33" s="112">
        <f t="shared" si="0"/>
        <v>270753.80999999994</v>
      </c>
      <c r="E33" s="104">
        <f t="shared" si="1"/>
        <v>0.87087603782356804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4" sqref="A4"/>
    </sheetView>
  </sheetViews>
  <sheetFormatPr defaultRowHeight="15" x14ac:dyDescent="0.25"/>
  <cols>
    <col min="1" max="1" width="30.85546875" customWidth="1"/>
    <col min="2" max="3" width="15.42578125" bestFit="1" customWidth="1"/>
    <col min="4" max="4" width="19.85546875" bestFit="1" customWidth="1"/>
    <col min="5" max="5" width="11" bestFit="1" customWidth="1"/>
  </cols>
  <sheetData>
    <row r="1" spans="1:5" ht="18" x14ac:dyDescent="0.25">
      <c r="A1" s="42" t="s">
        <v>266</v>
      </c>
      <c r="B1" s="41"/>
      <c r="C1" s="41"/>
      <c r="D1" s="41"/>
      <c r="E1" s="41"/>
    </row>
    <row r="2" spans="1:5" ht="18" x14ac:dyDescent="0.25">
      <c r="A2" s="42" t="s">
        <v>282</v>
      </c>
      <c r="B2" s="41"/>
      <c r="C2" s="41"/>
      <c r="D2" s="41"/>
      <c r="E2" s="41"/>
    </row>
    <row r="3" spans="1:5" ht="18" x14ac:dyDescent="0.25">
      <c r="A3" s="42"/>
      <c r="B3" s="41"/>
      <c r="C3" s="41"/>
      <c r="D3" s="41"/>
      <c r="E3" s="41"/>
    </row>
    <row r="4" spans="1:5" x14ac:dyDescent="0.25">
      <c r="A4" s="43" t="s">
        <v>267</v>
      </c>
      <c r="B4" s="43" t="s">
        <v>272</v>
      </c>
      <c r="C4" s="43" t="s">
        <v>284</v>
      </c>
      <c r="D4" s="44" t="s">
        <v>4</v>
      </c>
      <c r="E4" s="44" t="s">
        <v>5</v>
      </c>
    </row>
    <row r="5" spans="1:5" x14ac:dyDescent="0.25">
      <c r="A5" s="45" t="s">
        <v>268</v>
      </c>
      <c r="B5" s="46">
        <v>377775164.96999997</v>
      </c>
      <c r="C5" s="46">
        <v>390811042.23000002</v>
      </c>
      <c r="D5" s="46">
        <f>C5-B5</f>
        <v>13035877.26000005</v>
      </c>
      <c r="E5" s="47">
        <v>3.4506972582581653E-2</v>
      </c>
    </row>
    <row r="6" spans="1:5" x14ac:dyDescent="0.25">
      <c r="A6" s="48"/>
      <c r="B6" s="49"/>
      <c r="C6" s="49"/>
      <c r="D6" s="49"/>
      <c r="E6" s="47"/>
    </row>
    <row r="7" spans="1:5" x14ac:dyDescent="0.25">
      <c r="A7" s="45" t="s">
        <v>269</v>
      </c>
      <c r="B7" s="46">
        <v>7228878.2799999993</v>
      </c>
      <c r="C7" s="46">
        <v>5125663.2100000009</v>
      </c>
      <c r="D7" s="46">
        <f t="shared" ref="D7:D12" si="0">C7-B7</f>
        <v>-2103215.0699999984</v>
      </c>
      <c r="E7" s="47">
        <v>-0.2909462559106748</v>
      </c>
    </row>
    <row r="8" spans="1:5" x14ac:dyDescent="0.25">
      <c r="A8" s="48"/>
      <c r="B8" s="49"/>
      <c r="C8" s="49"/>
      <c r="D8" s="49"/>
      <c r="E8" s="47"/>
    </row>
    <row r="9" spans="1:5" x14ac:dyDescent="0.25">
      <c r="A9" s="45" t="s">
        <v>270</v>
      </c>
      <c r="B9" s="46">
        <v>4414229.66</v>
      </c>
      <c r="C9" s="46">
        <v>4624346.49</v>
      </c>
      <c r="D9" s="46">
        <f t="shared" si="0"/>
        <v>210116.83000000007</v>
      </c>
      <c r="E9" s="47">
        <v>4.7599886318556446E-2</v>
      </c>
    </row>
    <row r="10" spans="1:5" x14ac:dyDescent="0.25">
      <c r="A10" s="48"/>
      <c r="B10" s="49"/>
      <c r="C10" s="49"/>
      <c r="D10" s="49"/>
      <c r="E10" s="47"/>
    </row>
    <row r="11" spans="1:5" x14ac:dyDescent="0.25">
      <c r="A11" s="45" t="s">
        <v>271</v>
      </c>
      <c r="B11" s="46">
        <v>310898.21999999997</v>
      </c>
      <c r="C11" s="46">
        <v>581652.02999999991</v>
      </c>
      <c r="D11" s="46">
        <f t="shared" si="0"/>
        <v>270753.80999999994</v>
      </c>
      <c r="E11" s="47">
        <v>0.87087603782356804</v>
      </c>
    </row>
    <row r="12" spans="1:5" x14ac:dyDescent="0.25">
      <c r="A12" s="43" t="s">
        <v>188</v>
      </c>
      <c r="B12" s="50">
        <v>389729171.13</v>
      </c>
      <c r="C12" s="50">
        <v>401142703.95999998</v>
      </c>
      <c r="D12" s="50">
        <f t="shared" si="0"/>
        <v>11413532.829999983</v>
      </c>
      <c r="E12" s="51">
        <v>2.9285805824868134E-2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" sqref="A4"/>
    </sheetView>
  </sheetViews>
  <sheetFormatPr defaultRowHeight="15" x14ac:dyDescent="0.25"/>
  <cols>
    <col min="1" max="1" width="17.28515625" customWidth="1"/>
    <col min="2" max="2" width="36.7109375" bestFit="1" customWidth="1"/>
    <col min="3" max="4" width="20.85546875" bestFit="1" customWidth="1"/>
    <col min="5" max="5" width="19.85546875" bestFit="1" customWidth="1"/>
    <col min="6" max="6" width="11" bestFit="1" customWidth="1"/>
  </cols>
  <sheetData>
    <row r="1" spans="1:6" ht="18" x14ac:dyDescent="0.25">
      <c r="A1" s="80" t="s">
        <v>274</v>
      </c>
      <c r="B1" s="79"/>
      <c r="C1" s="79"/>
      <c r="D1" s="79"/>
      <c r="E1" s="79"/>
      <c r="F1" s="79"/>
    </row>
    <row r="2" spans="1:6" ht="18" x14ac:dyDescent="0.25">
      <c r="A2" s="80" t="s">
        <v>282</v>
      </c>
      <c r="B2" s="79"/>
      <c r="C2" s="79"/>
      <c r="D2" s="79"/>
      <c r="E2" s="79"/>
      <c r="F2" s="79"/>
    </row>
    <row r="3" spans="1:6" ht="18" x14ac:dyDescent="0.25">
      <c r="A3" s="80"/>
      <c r="B3" s="82"/>
      <c r="C3" s="115"/>
      <c r="D3" s="115"/>
      <c r="E3" s="83"/>
      <c r="F3" s="81"/>
    </row>
    <row r="4" spans="1:6" x14ac:dyDescent="0.25">
      <c r="A4" s="84" t="s">
        <v>267</v>
      </c>
      <c r="B4" s="84" t="s">
        <v>275</v>
      </c>
      <c r="C4" s="84" t="s">
        <v>3</v>
      </c>
      <c r="D4" s="84" t="s">
        <v>283</v>
      </c>
      <c r="E4" s="85" t="s">
        <v>4</v>
      </c>
      <c r="F4" s="85" t="s">
        <v>5</v>
      </c>
    </row>
    <row r="5" spans="1:6" ht="11.25" customHeight="1" x14ac:dyDescent="0.25">
      <c r="A5" s="86" t="s">
        <v>268</v>
      </c>
      <c r="B5" s="87" t="s">
        <v>6</v>
      </c>
      <c r="C5" s="88">
        <v>69521847.790000021</v>
      </c>
      <c r="D5" s="88">
        <v>60267999.590000004</v>
      </c>
      <c r="E5" s="88">
        <f>D5-C5</f>
        <v>-9253848.2000000179</v>
      </c>
      <c r="F5" s="89">
        <f>E5/C5</f>
        <v>-0.13310705187170077</v>
      </c>
    </row>
    <row r="6" spans="1:6" ht="11.25" customHeight="1" x14ac:dyDescent="0.25">
      <c r="A6" s="90"/>
      <c r="B6" s="87" t="s">
        <v>37</v>
      </c>
      <c r="C6" s="88">
        <v>31582448.709999993</v>
      </c>
      <c r="D6" s="88">
        <v>31296248.789999999</v>
      </c>
      <c r="E6" s="88">
        <f t="shared" ref="E6:E15" si="0">D6-C6</f>
        <v>-286199.91999999434</v>
      </c>
      <c r="F6" s="89">
        <f t="shared" ref="F6:F15" si="1">E6/C6</f>
        <v>-9.0619927108240485E-3</v>
      </c>
    </row>
    <row r="7" spans="1:6" ht="11.25" customHeight="1" x14ac:dyDescent="0.25">
      <c r="A7" s="90"/>
      <c r="B7" s="87" t="s">
        <v>47</v>
      </c>
      <c r="C7" s="88">
        <v>4994080.6500000004</v>
      </c>
      <c r="D7" s="88">
        <v>4323172.6900000004</v>
      </c>
      <c r="E7" s="88">
        <f t="shared" si="0"/>
        <v>-670907.96</v>
      </c>
      <c r="F7" s="89">
        <f t="shared" si="1"/>
        <v>-0.13434063384619147</v>
      </c>
    </row>
    <row r="8" spans="1:6" ht="11.25" customHeight="1" x14ac:dyDescent="0.25">
      <c r="A8" s="90"/>
      <c r="B8" s="87" t="s">
        <v>51</v>
      </c>
      <c r="C8" s="88">
        <v>131012876.44999999</v>
      </c>
      <c r="D8" s="88">
        <v>151422970</v>
      </c>
      <c r="E8" s="88">
        <f t="shared" si="0"/>
        <v>20410093.550000012</v>
      </c>
      <c r="F8" s="89">
        <f t="shared" si="1"/>
        <v>0.155786927995504</v>
      </c>
    </row>
    <row r="9" spans="1:6" ht="11.25" customHeight="1" x14ac:dyDescent="0.25">
      <c r="A9" s="90"/>
      <c r="B9" s="87" t="s">
        <v>71</v>
      </c>
      <c r="C9" s="88">
        <v>5539433.870000001</v>
      </c>
      <c r="D9" s="88">
        <v>6964162.46</v>
      </c>
      <c r="E9" s="88">
        <f t="shared" si="0"/>
        <v>1424728.5899999989</v>
      </c>
      <c r="F9" s="89">
        <f t="shared" si="1"/>
        <v>0.25719750852445838</v>
      </c>
    </row>
    <row r="10" spans="1:6" ht="11.25" customHeight="1" x14ac:dyDescent="0.25">
      <c r="A10" s="90"/>
      <c r="B10" s="87" t="s">
        <v>85</v>
      </c>
      <c r="C10" s="88">
        <v>1367004.4900000002</v>
      </c>
      <c r="D10" s="88">
        <v>964687</v>
      </c>
      <c r="E10" s="88">
        <f t="shared" si="0"/>
        <v>-402317.49000000022</v>
      </c>
      <c r="F10" s="89">
        <f t="shared" si="1"/>
        <v>-0.29430590238953797</v>
      </c>
    </row>
    <row r="11" spans="1:6" ht="11.25" customHeight="1" x14ac:dyDescent="0.25">
      <c r="A11" s="90"/>
      <c r="B11" s="87" t="s">
        <v>89</v>
      </c>
      <c r="C11" s="88">
        <v>15822934.219999999</v>
      </c>
      <c r="D11" s="88">
        <v>16468765.52</v>
      </c>
      <c r="E11" s="88">
        <f t="shared" si="0"/>
        <v>645831.30000000075</v>
      </c>
      <c r="F11" s="89">
        <f t="shared" si="1"/>
        <v>4.0816152745151262E-2</v>
      </c>
    </row>
    <row r="12" spans="1:6" ht="11.25" customHeight="1" x14ac:dyDescent="0.25">
      <c r="A12" s="90"/>
      <c r="B12" s="87" t="s">
        <v>94</v>
      </c>
      <c r="C12" s="88">
        <v>64131577.039999999</v>
      </c>
      <c r="D12" s="88">
        <v>60351146.189999998</v>
      </c>
      <c r="E12" s="88">
        <f t="shared" si="0"/>
        <v>-3780430.8500000015</v>
      </c>
      <c r="F12" s="89">
        <f t="shared" si="1"/>
        <v>-5.8948041269000447E-2</v>
      </c>
    </row>
    <row r="13" spans="1:6" ht="11.25" customHeight="1" x14ac:dyDescent="0.25">
      <c r="A13" s="90"/>
      <c r="B13" s="87" t="s">
        <v>104</v>
      </c>
      <c r="C13" s="88">
        <v>12406764</v>
      </c>
      <c r="D13" s="88">
        <v>20996014.559999999</v>
      </c>
      <c r="E13" s="88">
        <f t="shared" si="0"/>
        <v>8589250.5599999987</v>
      </c>
      <c r="F13" s="89">
        <f t="shared" si="1"/>
        <v>0.69230385618683477</v>
      </c>
    </row>
    <row r="14" spans="1:6" ht="11.25" customHeight="1" x14ac:dyDescent="0.25">
      <c r="A14" s="90"/>
      <c r="B14" s="87" t="s">
        <v>114</v>
      </c>
      <c r="C14" s="88">
        <v>10308634.800000001</v>
      </c>
      <c r="D14" s="88">
        <v>10439850.130000001</v>
      </c>
      <c r="E14" s="88">
        <f t="shared" si="0"/>
        <v>131215.33000000007</v>
      </c>
      <c r="F14" s="89">
        <f t="shared" si="1"/>
        <v>1.2728681590311073E-2</v>
      </c>
    </row>
    <row r="15" spans="1:6" ht="11.25" customHeight="1" x14ac:dyDescent="0.25">
      <c r="A15" s="90"/>
      <c r="B15" s="87" t="s">
        <v>121</v>
      </c>
      <c r="C15" s="88">
        <v>168069.58</v>
      </c>
      <c r="D15" s="88">
        <v>670000</v>
      </c>
      <c r="E15" s="88">
        <f t="shared" si="0"/>
        <v>501930.42000000004</v>
      </c>
      <c r="F15" s="89">
        <f t="shared" si="1"/>
        <v>2.9864441857949551</v>
      </c>
    </row>
    <row r="16" spans="1:6" ht="11.25" customHeight="1" x14ac:dyDescent="0.25">
      <c r="A16" s="90"/>
      <c r="B16" s="55" t="s">
        <v>186</v>
      </c>
      <c r="C16" s="53"/>
      <c r="D16" s="53"/>
      <c r="E16" s="114"/>
      <c r="F16" s="52"/>
    </row>
    <row r="17" spans="1:6" ht="11.25" customHeight="1" x14ac:dyDescent="0.25">
      <c r="A17" s="90"/>
      <c r="B17" s="54" t="s">
        <v>134</v>
      </c>
      <c r="C17" s="53">
        <v>0</v>
      </c>
      <c r="D17" s="53">
        <v>0</v>
      </c>
      <c r="E17" s="114">
        <f t="shared" ref="E17:E35" si="2">D17-C17</f>
        <v>0</v>
      </c>
      <c r="F17" s="52"/>
    </row>
    <row r="18" spans="1:6" ht="11.25" customHeight="1" x14ac:dyDescent="0.25">
      <c r="A18" s="90"/>
      <c r="B18" s="54" t="s">
        <v>136</v>
      </c>
      <c r="C18" s="53">
        <v>12881495.67</v>
      </c>
      <c r="D18" s="53">
        <v>10386885.059999999</v>
      </c>
      <c r="E18" s="114">
        <f t="shared" si="2"/>
        <v>-2494610.6100000013</v>
      </c>
      <c r="F18" s="52"/>
    </row>
    <row r="19" spans="1:6" ht="11.25" customHeight="1" x14ac:dyDescent="0.25">
      <c r="A19" s="90"/>
      <c r="B19" s="54" t="s">
        <v>141</v>
      </c>
      <c r="C19" s="53">
        <v>1000</v>
      </c>
      <c r="D19" s="53">
        <v>0</v>
      </c>
      <c r="E19" s="114">
        <f t="shared" si="2"/>
        <v>-1000</v>
      </c>
      <c r="F19" s="52"/>
    </row>
    <row r="20" spans="1:6" ht="11.25" customHeight="1" x14ac:dyDescent="0.25">
      <c r="A20" s="90"/>
      <c r="B20" s="54" t="s">
        <v>143</v>
      </c>
      <c r="C20" s="53">
        <v>3291052.4599999995</v>
      </c>
      <c r="D20" s="53">
        <v>3791853.76</v>
      </c>
      <c r="E20" s="114">
        <f t="shared" si="2"/>
        <v>500801.30000000028</v>
      </c>
      <c r="F20" s="52"/>
    </row>
    <row r="21" spans="1:6" ht="11.25" customHeight="1" x14ac:dyDescent="0.25">
      <c r="A21" s="90"/>
      <c r="B21" s="54" t="s">
        <v>145</v>
      </c>
      <c r="C21" s="53">
        <v>0</v>
      </c>
      <c r="D21" s="53">
        <v>0</v>
      </c>
      <c r="E21" s="114">
        <f t="shared" si="2"/>
        <v>0</v>
      </c>
      <c r="F21" s="52"/>
    </row>
    <row r="22" spans="1:6" ht="11.25" customHeight="1" x14ac:dyDescent="0.25">
      <c r="A22" s="90"/>
      <c r="B22" s="54" t="s">
        <v>147</v>
      </c>
      <c r="C22" s="53">
        <v>530046</v>
      </c>
      <c r="D22" s="53">
        <v>4689802.25</v>
      </c>
      <c r="E22" s="114">
        <f t="shared" si="2"/>
        <v>4159756.25</v>
      </c>
      <c r="F22" s="52"/>
    </row>
    <row r="23" spans="1:6" ht="11.25" customHeight="1" x14ac:dyDescent="0.25">
      <c r="A23" s="90"/>
      <c r="B23" s="54" t="s">
        <v>152</v>
      </c>
      <c r="C23" s="53">
        <v>0</v>
      </c>
      <c r="D23" s="53">
        <v>0</v>
      </c>
      <c r="E23" s="114">
        <f t="shared" si="2"/>
        <v>0</v>
      </c>
      <c r="F23" s="52"/>
    </row>
    <row r="24" spans="1:6" ht="11.25" customHeight="1" x14ac:dyDescent="0.25">
      <c r="A24" s="90"/>
      <c r="B24" s="54" t="s">
        <v>154</v>
      </c>
      <c r="C24" s="53">
        <v>0</v>
      </c>
      <c r="D24" s="53">
        <v>0</v>
      </c>
      <c r="E24" s="114">
        <f t="shared" si="2"/>
        <v>0</v>
      </c>
      <c r="F24" s="52"/>
    </row>
    <row r="25" spans="1:6" ht="11.25" customHeight="1" x14ac:dyDescent="0.25">
      <c r="A25" s="90"/>
      <c r="B25" s="54" t="s">
        <v>155</v>
      </c>
      <c r="C25" s="53">
        <v>0</v>
      </c>
      <c r="D25" s="53">
        <v>158456</v>
      </c>
      <c r="E25" s="114">
        <f t="shared" si="2"/>
        <v>158456</v>
      </c>
      <c r="F25" s="52"/>
    </row>
    <row r="26" spans="1:6" ht="11.25" customHeight="1" x14ac:dyDescent="0.25">
      <c r="A26" s="90"/>
      <c r="B26" s="54" t="s">
        <v>157</v>
      </c>
      <c r="C26" s="53">
        <v>756093.25</v>
      </c>
      <c r="D26" s="53">
        <v>5740138.0800000001</v>
      </c>
      <c r="E26" s="114">
        <f t="shared" si="2"/>
        <v>4984044.83</v>
      </c>
      <c r="F26" s="52"/>
    </row>
    <row r="27" spans="1:6" ht="11.25" customHeight="1" x14ac:dyDescent="0.25">
      <c r="A27" s="90"/>
      <c r="B27" s="54" t="s">
        <v>160</v>
      </c>
      <c r="C27" s="53">
        <v>155876</v>
      </c>
      <c r="D27" s="53">
        <v>0</v>
      </c>
      <c r="E27" s="114">
        <f t="shared" si="2"/>
        <v>-155876</v>
      </c>
      <c r="F27" s="52"/>
    </row>
    <row r="28" spans="1:6" ht="11.25" customHeight="1" x14ac:dyDescent="0.25">
      <c r="A28" s="90"/>
      <c r="B28" s="54" t="s">
        <v>162</v>
      </c>
      <c r="C28" s="53">
        <v>14475.25</v>
      </c>
      <c r="D28" s="53">
        <v>343626.17</v>
      </c>
      <c r="E28" s="114">
        <f t="shared" si="2"/>
        <v>329150.92</v>
      </c>
      <c r="F28" s="52"/>
    </row>
    <row r="29" spans="1:6" ht="11.25" customHeight="1" x14ac:dyDescent="0.25">
      <c r="A29" s="90"/>
      <c r="B29" s="54" t="s">
        <v>169</v>
      </c>
      <c r="C29" s="53">
        <v>57799.65</v>
      </c>
      <c r="D29" s="53">
        <v>46000</v>
      </c>
      <c r="E29" s="114">
        <f t="shared" si="2"/>
        <v>-11799.650000000001</v>
      </c>
      <c r="F29" s="52"/>
    </row>
    <row r="30" spans="1:6" ht="11.25" customHeight="1" x14ac:dyDescent="0.25">
      <c r="A30" s="90"/>
      <c r="B30" s="54" t="s">
        <v>170</v>
      </c>
      <c r="C30" s="53">
        <v>67084.03</v>
      </c>
      <c r="D30" s="53">
        <v>146669.47999999998</v>
      </c>
      <c r="E30" s="114">
        <f t="shared" si="2"/>
        <v>79585.449999999983</v>
      </c>
      <c r="F30" s="52"/>
    </row>
    <row r="31" spans="1:6" ht="11.25" customHeight="1" x14ac:dyDescent="0.25">
      <c r="A31" s="90"/>
      <c r="B31" s="54" t="s">
        <v>273</v>
      </c>
      <c r="C31" s="53">
        <v>0</v>
      </c>
      <c r="D31" s="53">
        <v>0</v>
      </c>
      <c r="E31" s="114">
        <f t="shared" si="2"/>
        <v>0</v>
      </c>
      <c r="F31" s="52"/>
    </row>
    <row r="32" spans="1:6" ht="11.25" customHeight="1" x14ac:dyDescent="0.25">
      <c r="A32" s="90"/>
      <c r="B32" s="54" t="s">
        <v>175</v>
      </c>
      <c r="C32" s="53">
        <v>10312</v>
      </c>
      <c r="D32" s="53">
        <v>10831.5</v>
      </c>
      <c r="E32" s="114">
        <f t="shared" si="2"/>
        <v>519.5</v>
      </c>
      <c r="F32" s="52"/>
    </row>
    <row r="33" spans="1:6" ht="11.25" customHeight="1" x14ac:dyDescent="0.25">
      <c r="A33" s="90"/>
      <c r="B33" s="54" t="s">
        <v>182</v>
      </c>
      <c r="C33" s="53">
        <v>0</v>
      </c>
      <c r="D33" s="53">
        <v>28400</v>
      </c>
      <c r="E33" s="114">
        <f t="shared" si="2"/>
        <v>28400</v>
      </c>
      <c r="F33" s="52"/>
    </row>
    <row r="34" spans="1:6" ht="11.25" customHeight="1" x14ac:dyDescent="0.25">
      <c r="A34" s="90"/>
      <c r="B34" s="54" t="s">
        <v>183</v>
      </c>
      <c r="C34" s="53">
        <v>3110939.0600000005</v>
      </c>
      <c r="D34" s="53">
        <v>1246592</v>
      </c>
      <c r="E34" s="114">
        <f t="shared" si="2"/>
        <v>-1864347.0600000005</v>
      </c>
      <c r="F34" s="52"/>
    </row>
    <row r="35" spans="1:6" ht="11.25" customHeight="1" x14ac:dyDescent="0.25">
      <c r="A35" s="90"/>
      <c r="B35" s="54" t="s">
        <v>186</v>
      </c>
      <c r="C35" s="53">
        <v>10043320</v>
      </c>
      <c r="D35" s="53">
        <v>56771</v>
      </c>
      <c r="E35" s="114">
        <f t="shared" si="2"/>
        <v>-9986549</v>
      </c>
      <c r="F35" s="52"/>
    </row>
    <row r="36" spans="1:6" ht="11.25" customHeight="1" x14ac:dyDescent="0.25">
      <c r="A36" s="90"/>
      <c r="B36" s="102" t="s">
        <v>276</v>
      </c>
      <c r="C36" s="101">
        <v>30919493.369999997</v>
      </c>
      <c r="D36" s="101">
        <v>26646025.300000001</v>
      </c>
      <c r="E36" s="101">
        <f>D36-C36</f>
        <v>-4273468.0699999966</v>
      </c>
      <c r="F36" s="103">
        <f>E36/C36</f>
        <v>-0.13821274556026134</v>
      </c>
    </row>
    <row r="37" spans="1:6" ht="11.25" customHeight="1" x14ac:dyDescent="0.25">
      <c r="A37" s="116" t="s">
        <v>277</v>
      </c>
      <c r="B37" s="116"/>
      <c r="C37" s="91">
        <v>377775164.96999997</v>
      </c>
      <c r="D37" s="91">
        <v>390811042.23000002</v>
      </c>
      <c r="E37" s="91">
        <f>D37-C37</f>
        <v>13035877.26000005</v>
      </c>
      <c r="F37" s="92">
        <f>E37/C37</f>
        <v>3.4506972582581653E-2</v>
      </c>
    </row>
    <row r="38" spans="1:6" ht="11.25" customHeight="1" x14ac:dyDescent="0.25">
      <c r="A38" s="93"/>
      <c r="B38" s="94"/>
      <c r="C38" s="95"/>
      <c r="D38" s="95"/>
      <c r="E38" s="95"/>
      <c r="F38" s="96"/>
    </row>
    <row r="39" spans="1:6" ht="11.25" customHeight="1" x14ac:dyDescent="0.25">
      <c r="A39" s="116" t="s">
        <v>278</v>
      </c>
      <c r="B39" s="116"/>
      <c r="C39" s="91">
        <v>7228878.2799999993</v>
      </c>
      <c r="D39" s="91">
        <v>5125663.2100000009</v>
      </c>
      <c r="E39" s="91">
        <f>D39-C39</f>
        <v>-2103215.0699999984</v>
      </c>
      <c r="F39" s="92">
        <f>E39/C39</f>
        <v>-0.2909462559106748</v>
      </c>
    </row>
    <row r="40" spans="1:6" ht="11.25" customHeight="1" x14ac:dyDescent="0.25">
      <c r="A40" s="97"/>
      <c r="B40" s="98"/>
      <c r="C40" s="95"/>
      <c r="D40" s="95"/>
      <c r="E40" s="95"/>
      <c r="F40" s="96"/>
    </row>
    <row r="41" spans="1:6" ht="11.25" customHeight="1" x14ac:dyDescent="0.25">
      <c r="A41" s="116" t="s">
        <v>279</v>
      </c>
      <c r="B41" s="116"/>
      <c r="C41" s="91">
        <v>4414229.66</v>
      </c>
      <c r="D41" s="91">
        <v>4624346.49</v>
      </c>
      <c r="E41" s="91">
        <f>D41-C41</f>
        <v>210116.83000000007</v>
      </c>
      <c r="F41" s="92">
        <f>E41/C41</f>
        <v>4.7599886318556446E-2</v>
      </c>
    </row>
    <row r="42" spans="1:6" ht="11.25" customHeight="1" x14ac:dyDescent="0.25">
      <c r="A42" s="93"/>
      <c r="B42" s="98"/>
      <c r="C42" s="95"/>
      <c r="D42" s="95"/>
      <c r="E42" s="95"/>
      <c r="F42" s="96"/>
    </row>
    <row r="43" spans="1:6" ht="11.25" customHeight="1" x14ac:dyDescent="0.25">
      <c r="A43" s="116" t="s">
        <v>280</v>
      </c>
      <c r="B43" s="116"/>
      <c r="C43" s="91">
        <v>310898.21999999997</v>
      </c>
      <c r="D43" s="91">
        <v>581652.02999999991</v>
      </c>
      <c r="E43" s="91">
        <f>D43-C43</f>
        <v>270753.80999999994</v>
      </c>
      <c r="F43" s="92">
        <f>E43/C43</f>
        <v>0.87087603782356804</v>
      </c>
    </row>
    <row r="44" spans="1:6" ht="11.25" customHeight="1" x14ac:dyDescent="0.25">
      <c r="A44" s="84" t="s">
        <v>188</v>
      </c>
      <c r="B44" s="84"/>
      <c r="C44" s="99">
        <v>389729171.13</v>
      </c>
      <c r="D44" s="99">
        <v>401142703.95999998</v>
      </c>
      <c r="E44" s="99">
        <f>D44-C44</f>
        <v>11413532.829999983</v>
      </c>
      <c r="F44" s="100">
        <f>E44/C44</f>
        <v>2.9285805824868134E-2</v>
      </c>
    </row>
    <row r="45" spans="1:6" x14ac:dyDescent="0.25">
      <c r="A45" s="79"/>
      <c r="B45" s="79"/>
      <c r="C45" s="79"/>
      <c r="D45" s="79"/>
      <c r="E45" s="79"/>
      <c r="F45" s="79"/>
    </row>
    <row r="46" spans="1:6" x14ac:dyDescent="0.25">
      <c r="A46" s="79"/>
      <c r="B46" s="79"/>
      <c r="C46" s="79"/>
      <c r="D46" s="79"/>
      <c r="E46" s="79"/>
      <c r="F46" s="79"/>
    </row>
    <row r="47" spans="1:6" x14ac:dyDescent="0.25">
      <c r="A47" s="79"/>
      <c r="B47" s="79"/>
      <c r="C47" s="79"/>
      <c r="D47" s="79"/>
      <c r="E47" s="79"/>
      <c r="F47" s="79"/>
    </row>
    <row r="48" spans="1:6" x14ac:dyDescent="0.25">
      <c r="A48" s="79"/>
      <c r="B48" s="79"/>
      <c r="C48" s="79"/>
      <c r="D48" s="79"/>
      <c r="E48" s="79"/>
      <c r="F48" s="79"/>
    </row>
    <row r="49" spans="1:4" x14ac:dyDescent="0.25">
      <c r="A49" s="79"/>
      <c r="B49" s="79"/>
      <c r="C49" s="79"/>
      <c r="D49" s="79"/>
    </row>
    <row r="50" spans="1:4" x14ac:dyDescent="0.25">
      <c r="A50" s="79"/>
      <c r="B50" s="79"/>
      <c r="C50" s="79"/>
      <c r="D50" s="79"/>
    </row>
    <row r="51" spans="1:4" x14ac:dyDescent="0.25">
      <c r="A51" s="79"/>
      <c r="B51" s="79"/>
      <c r="C51" s="79"/>
      <c r="D51" s="79"/>
    </row>
    <row r="52" spans="1:4" x14ac:dyDescent="0.25">
      <c r="A52" s="79"/>
      <c r="B52" s="79"/>
      <c r="C52" s="79"/>
      <c r="D52" s="79"/>
    </row>
    <row r="53" spans="1:4" x14ac:dyDescent="0.25">
      <c r="A53" s="79"/>
      <c r="B53" s="79"/>
      <c r="C53" s="79"/>
      <c r="D53" s="79"/>
    </row>
    <row r="54" spans="1:4" x14ac:dyDescent="0.25">
      <c r="A54" s="79"/>
      <c r="B54" s="79"/>
      <c r="C54" s="79"/>
      <c r="D54" s="79"/>
    </row>
    <row r="55" spans="1:4" x14ac:dyDescent="0.25">
      <c r="A55" s="79"/>
      <c r="B55" s="79"/>
      <c r="C55" s="79"/>
      <c r="D55" s="79"/>
    </row>
    <row r="56" spans="1:4" x14ac:dyDescent="0.25">
      <c r="A56" s="79"/>
      <c r="B56" s="79"/>
      <c r="C56" s="79"/>
      <c r="D56" s="79"/>
    </row>
    <row r="57" spans="1:4" x14ac:dyDescent="0.25">
      <c r="A57" s="79"/>
      <c r="B57" s="79"/>
      <c r="C57" s="79"/>
      <c r="D57" s="79"/>
    </row>
    <row r="58" spans="1:4" x14ac:dyDescent="0.25">
      <c r="A58" s="79"/>
      <c r="B58" s="79"/>
      <c r="C58" s="79"/>
      <c r="D58" s="79"/>
    </row>
    <row r="59" spans="1:4" x14ac:dyDescent="0.25">
      <c r="A59" s="79"/>
      <c r="B59" s="79"/>
      <c r="C59" s="79"/>
      <c r="D59" s="79"/>
    </row>
    <row r="60" spans="1:4" x14ac:dyDescent="0.25">
      <c r="A60" s="79"/>
      <c r="B60" s="79"/>
      <c r="C60" s="79"/>
      <c r="D60" s="79"/>
    </row>
    <row r="61" spans="1:4" x14ac:dyDescent="0.25">
      <c r="A61" s="79"/>
      <c r="B61" s="79"/>
      <c r="C61" s="79"/>
      <c r="D61" s="79"/>
    </row>
    <row r="62" spans="1:4" x14ac:dyDescent="0.25">
      <c r="A62" s="79"/>
      <c r="B62" s="79"/>
      <c r="C62" s="79"/>
      <c r="D62" s="79"/>
    </row>
    <row r="63" spans="1:4" x14ac:dyDescent="0.25">
      <c r="A63" s="79"/>
      <c r="B63" s="79"/>
      <c r="C63" s="79"/>
      <c r="D63" s="79"/>
    </row>
    <row r="64" spans="1:4" x14ac:dyDescent="0.25">
      <c r="A64" s="79"/>
      <c r="B64" s="79"/>
      <c r="C64" s="79"/>
      <c r="D64" s="79"/>
    </row>
    <row r="65" spans="1:4" x14ac:dyDescent="0.25">
      <c r="A65" s="79"/>
      <c r="B65" s="79"/>
      <c r="C65" s="79"/>
      <c r="D65" s="79"/>
    </row>
    <row r="66" spans="1:4" x14ac:dyDescent="0.25">
      <c r="A66" s="79"/>
      <c r="B66" s="79"/>
      <c r="C66" s="79"/>
      <c r="D66" s="79"/>
    </row>
  </sheetData>
  <mergeCells count="5">
    <mergeCell ref="C3:D3"/>
    <mergeCell ref="A37:B37"/>
    <mergeCell ref="A39:B39"/>
    <mergeCell ref="A41:B41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West Lafayette</vt:lpstr>
      <vt:lpstr>Calumet</vt:lpstr>
      <vt:lpstr>Fort Wayne</vt:lpstr>
      <vt:lpstr>North Central</vt:lpstr>
      <vt:lpstr>Awards By Campus</vt:lpstr>
      <vt:lpstr>Awards By College</vt:lpstr>
    </vt:vector>
  </TitlesOfParts>
  <Company>Purdue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Co, Jessica L</dc:creator>
  <cp:lastModifiedBy>Co, Jessica L</cp:lastModifiedBy>
  <dcterms:created xsi:type="dcterms:W3CDTF">2014-07-30T21:24:30Z</dcterms:created>
  <dcterms:modified xsi:type="dcterms:W3CDTF">2015-09-15T21:58:40Z</dcterms:modified>
</cp:coreProperties>
</file>