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s\common\users\SPS\SUPPORT\Technical\Yearly Reports\Awards by CollegeDepartment\2017-18\"/>
    </mc:Choice>
  </mc:AlternateContent>
  <bookViews>
    <workbookView xWindow="360" yWindow="120" windowWidth="17235" windowHeight="9525"/>
  </bookViews>
  <sheets>
    <sheet name="West Lafayette" sheetId="1" r:id="rId1"/>
    <sheet name="NorthWest" sheetId="2" r:id="rId2"/>
    <sheet name="Fort Wayne" sheetId="3" r:id="rId3"/>
    <sheet name="Awards By Campus" sheetId="5" r:id="rId4"/>
    <sheet name="Awards By College" sheetId="6" r:id="rId5"/>
  </sheets>
  <definedNames>
    <definedName name="_xlnm._FilterDatabase" localSheetId="1" hidden="1">NorthWest!$A$5:$F$40</definedName>
    <definedName name="_xlnm._FilterDatabase" localSheetId="0" hidden="1">'West Lafayette'!$A$5:$F$185</definedName>
  </definedNames>
  <calcPr calcId="162913"/>
</workbook>
</file>

<file path=xl/calcChain.xml><?xml version="1.0" encoding="utf-8"?>
<calcChain xmlns="http://schemas.openxmlformats.org/spreadsheetml/2006/main">
  <c r="F43" i="6" l="1"/>
  <c r="E43" i="6"/>
  <c r="D36" i="6"/>
  <c r="D37" i="6" s="1"/>
  <c r="E37" i="6" s="1"/>
  <c r="F37" i="6" s="1"/>
  <c r="C37" i="6"/>
  <c r="E17" i="6"/>
  <c r="F17" i="6" s="1"/>
  <c r="E18" i="6"/>
  <c r="F18" i="6"/>
  <c r="E19" i="6"/>
  <c r="F19" i="6"/>
  <c r="E20" i="6"/>
  <c r="F20" i="6" s="1"/>
  <c r="E21" i="6"/>
  <c r="F21" i="6" s="1"/>
  <c r="E22" i="6"/>
  <c r="F22" i="6"/>
  <c r="E23" i="6"/>
  <c r="F23" i="6" s="1"/>
  <c r="E24" i="6"/>
  <c r="F24" i="6"/>
  <c r="E25" i="6"/>
  <c r="F25" i="6" s="1"/>
  <c r="E26" i="6"/>
  <c r="F26" i="6"/>
  <c r="E27" i="6"/>
  <c r="F27" i="6"/>
  <c r="E28" i="6"/>
  <c r="F28" i="6"/>
  <c r="E29" i="6"/>
  <c r="F29" i="6" s="1"/>
  <c r="E30" i="6"/>
  <c r="F30" i="6"/>
  <c r="E31" i="6"/>
  <c r="F31" i="6"/>
  <c r="E32" i="6"/>
  <c r="F32" i="6" s="1"/>
  <c r="E33" i="6"/>
  <c r="F33" i="6" s="1"/>
  <c r="E34" i="6"/>
  <c r="F34" i="6" s="1"/>
  <c r="E35" i="6"/>
  <c r="F35" i="6"/>
  <c r="E16" i="6"/>
  <c r="F16" i="6" s="1"/>
  <c r="C36" i="6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C8" i="5"/>
  <c r="B8" i="5"/>
  <c r="D7" i="5"/>
  <c r="E7" i="5" s="1"/>
  <c r="D6" i="5"/>
  <c r="E6" i="5" s="1"/>
  <c r="D5" i="5"/>
  <c r="E5" i="5" s="1"/>
  <c r="E38" i="3"/>
  <c r="F38" i="3"/>
  <c r="E10" i="3"/>
  <c r="F10" i="3"/>
  <c r="E11" i="3"/>
  <c r="F11" i="3"/>
  <c r="E12" i="3"/>
  <c r="F12" i="3"/>
  <c r="E13" i="3"/>
  <c r="F13" i="3" s="1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 s="1"/>
  <c r="E34" i="3"/>
  <c r="F34" i="3"/>
  <c r="E35" i="3"/>
  <c r="F35" i="3"/>
  <c r="E36" i="3"/>
  <c r="F36" i="3"/>
  <c r="E37" i="3"/>
  <c r="F37" i="3"/>
  <c r="F9" i="3"/>
  <c r="E9" i="3"/>
  <c r="E40" i="2"/>
  <c r="F40" i="2" s="1"/>
  <c r="E7" i="2"/>
  <c r="F7" i="2" s="1"/>
  <c r="E8" i="2"/>
  <c r="F8" i="2"/>
  <c r="E9" i="2"/>
  <c r="F9" i="2"/>
  <c r="E10" i="2"/>
  <c r="F10" i="2"/>
  <c r="E11" i="2"/>
  <c r="F11" i="2" s="1"/>
  <c r="E12" i="2"/>
  <c r="F12" i="2" s="1"/>
  <c r="E13" i="2"/>
  <c r="F13" i="2"/>
  <c r="E14" i="2"/>
  <c r="F14" i="2"/>
  <c r="E15" i="2"/>
  <c r="F15" i="2" s="1"/>
  <c r="E16" i="2"/>
  <c r="F16" i="2"/>
  <c r="E17" i="2"/>
  <c r="F17" i="2"/>
  <c r="E18" i="2"/>
  <c r="F18" i="2"/>
  <c r="E19" i="2"/>
  <c r="F19" i="2" s="1"/>
  <c r="E20" i="2"/>
  <c r="F20" i="2" s="1"/>
  <c r="E21" i="2"/>
  <c r="F21" i="2" s="1"/>
  <c r="E22" i="2"/>
  <c r="F22" i="2"/>
  <c r="E23" i="2"/>
  <c r="F23" i="2" s="1"/>
  <c r="E24" i="2"/>
  <c r="F24" i="2"/>
  <c r="E25" i="2"/>
  <c r="F25" i="2"/>
  <c r="E26" i="2"/>
  <c r="F26" i="2"/>
  <c r="E27" i="2"/>
  <c r="F27" i="2" s="1"/>
  <c r="E28" i="2"/>
  <c r="F28" i="2"/>
  <c r="E29" i="2"/>
  <c r="F29" i="2" s="1"/>
  <c r="E30" i="2"/>
  <c r="F30" i="2" s="1"/>
  <c r="E31" i="2"/>
  <c r="F31" i="2" s="1"/>
  <c r="E32" i="2"/>
  <c r="F32" i="2"/>
  <c r="E33" i="2"/>
  <c r="F33" i="2"/>
  <c r="E34" i="2"/>
  <c r="F34" i="2"/>
  <c r="E35" i="2"/>
  <c r="F35" i="2" s="1"/>
  <c r="E36" i="2"/>
  <c r="F36" i="2"/>
  <c r="E37" i="2"/>
  <c r="F37" i="2"/>
  <c r="E38" i="2"/>
  <c r="F38" i="2" s="1"/>
  <c r="E39" i="2"/>
  <c r="F39" i="2" s="1"/>
  <c r="E6" i="2"/>
  <c r="F6" i="2" s="1"/>
  <c r="E185" i="1"/>
  <c r="F185" i="1" s="1"/>
  <c r="E184" i="1"/>
  <c r="F184" i="1" s="1"/>
  <c r="E162" i="1"/>
  <c r="F162" i="1" s="1"/>
  <c r="E107" i="1"/>
  <c r="F107" i="1" s="1"/>
  <c r="E108" i="1"/>
  <c r="F108" i="1" s="1"/>
  <c r="E109" i="1"/>
  <c r="F109" i="1" s="1"/>
  <c r="E110" i="1"/>
  <c r="F110" i="1" s="1"/>
  <c r="E111" i="1"/>
  <c r="F111" i="1"/>
  <c r="E112" i="1"/>
  <c r="F112" i="1" s="1"/>
  <c r="E113" i="1"/>
  <c r="F113" i="1"/>
  <c r="E114" i="1"/>
  <c r="F114" i="1" s="1"/>
  <c r="E115" i="1"/>
  <c r="F115" i="1"/>
  <c r="E116" i="1"/>
  <c r="F116" i="1" s="1"/>
  <c r="E117" i="1"/>
  <c r="F117" i="1" s="1"/>
  <c r="E118" i="1"/>
  <c r="F118" i="1"/>
  <c r="E119" i="1"/>
  <c r="F119" i="1" s="1"/>
  <c r="E120" i="1"/>
  <c r="F120" i="1" s="1"/>
  <c r="E121" i="1"/>
  <c r="F121" i="1" s="1"/>
  <c r="E122" i="1"/>
  <c r="F122" i="1"/>
  <c r="E123" i="1"/>
  <c r="F123" i="1"/>
  <c r="E124" i="1"/>
  <c r="F124" i="1" s="1"/>
  <c r="E125" i="1"/>
  <c r="F125" i="1"/>
  <c r="E126" i="1"/>
  <c r="F126" i="1"/>
  <c r="E127" i="1"/>
  <c r="F127" i="1" s="1"/>
  <c r="E128" i="1"/>
  <c r="F128" i="1" s="1"/>
  <c r="E129" i="1"/>
  <c r="F129" i="1" s="1"/>
  <c r="E130" i="1"/>
  <c r="F130" i="1" s="1"/>
  <c r="E131" i="1"/>
  <c r="F131" i="1"/>
  <c r="E132" i="1"/>
  <c r="F132" i="1" s="1"/>
  <c r="E133" i="1"/>
  <c r="F133" i="1" s="1"/>
  <c r="E134" i="1"/>
  <c r="F134" i="1"/>
  <c r="E135" i="1"/>
  <c r="F135" i="1"/>
  <c r="E136" i="1"/>
  <c r="F136" i="1" s="1"/>
  <c r="E137" i="1"/>
  <c r="F137" i="1"/>
  <c r="E138" i="1"/>
  <c r="F138" i="1"/>
  <c r="E139" i="1"/>
  <c r="F139" i="1" s="1"/>
  <c r="E140" i="1"/>
  <c r="F140" i="1" s="1"/>
  <c r="E141" i="1"/>
  <c r="F141" i="1"/>
  <c r="E142" i="1"/>
  <c r="F142" i="1" s="1"/>
  <c r="E143" i="1"/>
  <c r="F143" i="1" s="1"/>
  <c r="E144" i="1"/>
  <c r="F144" i="1" s="1"/>
  <c r="E145" i="1"/>
  <c r="F145" i="1" s="1"/>
  <c r="E146" i="1"/>
  <c r="F146" i="1"/>
  <c r="E147" i="1"/>
  <c r="F147" i="1"/>
  <c r="E148" i="1"/>
  <c r="F148" i="1" s="1"/>
  <c r="E149" i="1"/>
  <c r="F149" i="1"/>
  <c r="E150" i="1"/>
  <c r="F150" i="1"/>
  <c r="E151" i="1"/>
  <c r="F151" i="1" s="1"/>
  <c r="E152" i="1"/>
  <c r="F152" i="1" s="1"/>
  <c r="E153" i="1"/>
  <c r="F153" i="1" s="1"/>
  <c r="E154" i="1"/>
  <c r="F154" i="1"/>
  <c r="E155" i="1"/>
  <c r="F155" i="1" s="1"/>
  <c r="E156" i="1"/>
  <c r="F156" i="1" s="1"/>
  <c r="E157" i="1"/>
  <c r="F157" i="1"/>
  <c r="E158" i="1"/>
  <c r="F158" i="1" s="1"/>
  <c r="E159" i="1"/>
  <c r="F159" i="1"/>
  <c r="E160" i="1"/>
  <c r="F160" i="1" s="1"/>
  <c r="E161" i="1"/>
  <c r="F161" i="1"/>
  <c r="E163" i="1"/>
  <c r="F163" i="1" s="1"/>
  <c r="E164" i="1"/>
  <c r="F164" i="1" s="1"/>
  <c r="E165" i="1"/>
  <c r="F165" i="1"/>
  <c r="E166" i="1"/>
  <c r="F166" i="1" s="1"/>
  <c r="E167" i="1"/>
  <c r="F167" i="1"/>
  <c r="E168" i="1"/>
  <c r="F168" i="1" s="1"/>
  <c r="E169" i="1"/>
  <c r="F169" i="1"/>
  <c r="E170" i="1"/>
  <c r="F170" i="1"/>
  <c r="E171" i="1"/>
  <c r="F171" i="1" s="1"/>
  <c r="E172" i="1"/>
  <c r="F172" i="1" s="1"/>
  <c r="E173" i="1"/>
  <c r="F173" i="1"/>
  <c r="E174" i="1"/>
  <c r="F174" i="1" s="1"/>
  <c r="E175" i="1"/>
  <c r="F175" i="1" s="1"/>
  <c r="E176" i="1"/>
  <c r="F176" i="1" s="1"/>
  <c r="E177" i="1"/>
  <c r="F177" i="1" s="1"/>
  <c r="E178" i="1"/>
  <c r="F178" i="1"/>
  <c r="E179" i="1"/>
  <c r="F179" i="1"/>
  <c r="E180" i="1"/>
  <c r="F180" i="1" s="1"/>
  <c r="E181" i="1"/>
  <c r="F181" i="1"/>
  <c r="E182" i="1"/>
  <c r="F182" i="1"/>
  <c r="E183" i="1"/>
  <c r="F183" i="1"/>
  <c r="E99" i="1"/>
  <c r="F99" i="1" s="1"/>
  <c r="E100" i="1"/>
  <c r="F100" i="1"/>
  <c r="E101" i="1"/>
  <c r="F101" i="1" s="1"/>
  <c r="E102" i="1"/>
  <c r="F102" i="1"/>
  <c r="E103" i="1"/>
  <c r="F103" i="1" s="1"/>
  <c r="E104" i="1"/>
  <c r="F104" i="1" s="1"/>
  <c r="E105" i="1"/>
  <c r="F105" i="1"/>
  <c r="E106" i="1"/>
  <c r="F106" i="1"/>
  <c r="E98" i="1"/>
  <c r="F98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/>
  <c r="E97" i="1"/>
  <c r="F97" i="1"/>
  <c r="E90" i="1"/>
  <c r="F90" i="1" s="1"/>
  <c r="E89" i="1"/>
  <c r="F89" i="1" s="1"/>
  <c r="E88" i="1"/>
  <c r="F88" i="1" s="1"/>
  <c r="E85" i="1"/>
  <c r="F85" i="1" s="1"/>
  <c r="E87" i="1"/>
  <c r="F87" i="1" s="1"/>
  <c r="E86" i="1"/>
  <c r="F86" i="1" s="1"/>
  <c r="E84" i="1"/>
  <c r="F84" i="1" s="1"/>
  <c r="E73" i="1"/>
  <c r="F73" i="1" s="1"/>
  <c r="E74" i="1"/>
  <c r="F74" i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72" i="1"/>
  <c r="F72" i="1" s="1"/>
  <c r="E53" i="1"/>
  <c r="F53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7" i="1"/>
  <c r="F7" i="1" s="1"/>
  <c r="E9" i="1"/>
  <c r="F9" i="1" s="1"/>
  <c r="E10" i="1"/>
  <c r="F10" i="1" s="1"/>
  <c r="E11" i="1"/>
  <c r="F11" i="1" s="1"/>
  <c r="E12" i="1"/>
  <c r="F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8" i="1"/>
  <c r="F8" i="1" s="1"/>
  <c r="E6" i="1"/>
  <c r="F6" i="1" s="1"/>
  <c r="E36" i="6" l="1"/>
  <c r="F36" i="6" s="1"/>
  <c r="D8" i="5"/>
  <c r="E8" i="5" s="1"/>
</calcChain>
</file>

<file path=xl/sharedStrings.xml><?xml version="1.0" encoding="utf-8"?>
<sst xmlns="http://schemas.openxmlformats.org/spreadsheetml/2006/main" count="374" uniqueCount="276">
  <si>
    <t>Awards by College and Department</t>
  </si>
  <si>
    <t>WEST LAFAYETTE</t>
  </si>
  <si>
    <t>Increase\Decrease</t>
  </si>
  <si>
    <t>% Change</t>
  </si>
  <si>
    <t>College of Agriculture</t>
  </si>
  <si>
    <t>Agronomy</t>
  </si>
  <si>
    <t>Animal Sciences</t>
  </si>
  <si>
    <t>Biochemistry</t>
  </si>
  <si>
    <t>CES Misc</t>
  </si>
  <si>
    <t>Entomology</t>
  </si>
  <si>
    <t>Health &amp; Kinesiology</t>
  </si>
  <si>
    <t>Health Sciences</t>
  </si>
  <si>
    <t>Nursing</t>
  </si>
  <si>
    <t>College of Education</t>
  </si>
  <si>
    <t>College of Engineering</t>
  </si>
  <si>
    <t>Chemical Engineering</t>
  </si>
  <si>
    <t>Civil Engineering</t>
  </si>
  <si>
    <t>Nuclear Engineering</t>
  </si>
  <si>
    <t>College of Liberal Arts</t>
  </si>
  <si>
    <t>Linguistics</t>
  </si>
  <si>
    <t>Philosophy</t>
  </si>
  <si>
    <t>Political Science</t>
  </si>
  <si>
    <t>School of Lang &amp; Cul</t>
  </si>
  <si>
    <t>Sociology</t>
  </si>
  <si>
    <t>College of Management</t>
  </si>
  <si>
    <t>College of Pharmacy</t>
  </si>
  <si>
    <t>College of Science</t>
  </si>
  <si>
    <t>Mathematics</t>
  </si>
  <si>
    <t>Physics</t>
  </si>
  <si>
    <t>Statistics</t>
  </si>
  <si>
    <t>College of Technology</t>
  </si>
  <si>
    <t>College of Veterinary Medicine</t>
  </si>
  <si>
    <t>Medical Education</t>
  </si>
  <si>
    <t>Engagement</t>
  </si>
  <si>
    <t>Office Of Engagement</t>
  </si>
  <si>
    <t>Graduate School</t>
  </si>
  <si>
    <t>WBAA</t>
  </si>
  <si>
    <t>Libraries</t>
  </si>
  <si>
    <t>University Press</t>
  </si>
  <si>
    <t>Physical Facilities</t>
  </si>
  <si>
    <t>Airport Operations</t>
  </si>
  <si>
    <t>President</t>
  </si>
  <si>
    <t>Honors College</t>
  </si>
  <si>
    <t>Student Services</t>
  </si>
  <si>
    <t>Vice President Research</t>
  </si>
  <si>
    <t>Grand Total</t>
  </si>
  <si>
    <t>CIVS</t>
  </si>
  <si>
    <t>FORT WAYNE</t>
  </si>
  <si>
    <t>Biology</t>
  </si>
  <si>
    <t>Continuing Studies</t>
  </si>
  <si>
    <t>Public Policy</t>
  </si>
  <si>
    <t>Visual &amp; Perform Art</t>
  </si>
  <si>
    <t>Psychology</t>
  </si>
  <si>
    <t>Education</t>
  </si>
  <si>
    <t>Awards by Campus</t>
  </si>
  <si>
    <t>Campus</t>
  </si>
  <si>
    <t>West Lafayette</t>
  </si>
  <si>
    <t>Fort Wayne</t>
  </si>
  <si>
    <t>Awards by College/Unit</t>
  </si>
  <si>
    <t>College/Unit</t>
  </si>
  <si>
    <t>West Lafayette Total</t>
  </si>
  <si>
    <t>Research Computing</t>
  </si>
  <si>
    <t>TLT Admin</t>
  </si>
  <si>
    <t>Beh Health &amp; Fam Stu</t>
  </si>
  <si>
    <t>Enrollment Mgmt Admn</t>
  </si>
  <si>
    <t>Aero &amp; Astro</t>
  </si>
  <si>
    <t>Biomedical Engr</t>
  </si>
  <si>
    <t>WL Elec/Computer Eng</t>
  </si>
  <si>
    <t>Mechancl Engineering</t>
  </si>
  <si>
    <t>Mep</t>
  </si>
  <si>
    <t>Industrl Engineering</t>
  </si>
  <si>
    <t>Materials Engr</t>
  </si>
  <si>
    <t>Lab/Renewable Res En</t>
  </si>
  <si>
    <t>Engineering Educ</t>
  </si>
  <si>
    <t>Col Engr Adm Eng Exp</t>
  </si>
  <si>
    <t>EPICS</t>
  </si>
  <si>
    <t>Constr Engr &amp; Mgmt</t>
  </si>
  <si>
    <t>Enviro &amp;Eco Engineer</t>
  </si>
  <si>
    <t>Com Mfg &amp; Sim Cntr</t>
  </si>
  <si>
    <t>Global Engr Programs</t>
  </si>
  <si>
    <t>Psychological Sci</t>
  </si>
  <si>
    <t>Nutrition Science</t>
  </si>
  <si>
    <t>HumanDevFam</t>
  </si>
  <si>
    <t>Col Of Hlth &amp; HumSci</t>
  </si>
  <si>
    <t>Hospitality&amp; Tourism</t>
  </si>
  <si>
    <t>SLHS</t>
  </si>
  <si>
    <t>Consumer Science</t>
  </si>
  <si>
    <t>Grad School Admin</t>
  </si>
  <si>
    <t>Tech Asst Program</t>
  </si>
  <si>
    <t>Crd</t>
  </si>
  <si>
    <t>OIRAE</t>
  </si>
  <si>
    <t>IT Application Srvcs</t>
  </si>
  <si>
    <t>Rad &amp; Environ Mgmt</t>
  </si>
  <si>
    <t>Library Admin</t>
  </si>
  <si>
    <t>Vet Clinical Science</t>
  </si>
  <si>
    <t>Compar Pathobiology</t>
  </si>
  <si>
    <t>Basic Medical Sci</t>
  </si>
  <si>
    <t>Coll Vet Medicine</t>
  </si>
  <si>
    <t>Forest Nat Resource</t>
  </si>
  <si>
    <t>Botany &amp; Plant Path</t>
  </si>
  <si>
    <t>Dept Of Food Science</t>
  </si>
  <si>
    <t>Ind State Chemist</t>
  </si>
  <si>
    <t>Ag &amp; Biological Engr</t>
  </si>
  <si>
    <t>College Of Ag-Admin</t>
  </si>
  <si>
    <t>Ag Economics</t>
  </si>
  <si>
    <t>Ceris</t>
  </si>
  <si>
    <t>Hort/Lanscape Archit</t>
  </si>
  <si>
    <t>Youth Devel Ag Educ</t>
  </si>
  <si>
    <t>Agricultural Com Ser</t>
  </si>
  <si>
    <t>Il-In Sea Grant Prog</t>
  </si>
  <si>
    <t>Ces-Engagement</t>
  </si>
  <si>
    <t>Intl Prog In Agri</t>
  </si>
  <si>
    <t>Throckmtn-Pu Ag Ctr</t>
  </si>
  <si>
    <t>Southwest PU Ag Cent</t>
  </si>
  <si>
    <t>Pinney-Pu Ag Center</t>
  </si>
  <si>
    <t>Southeast-Pur Ag Ctr</t>
  </si>
  <si>
    <t>Sthern In-Pu Ag Ctr</t>
  </si>
  <si>
    <t>College Of La-Admin</t>
  </si>
  <si>
    <t>WL-History</t>
  </si>
  <si>
    <t>WL Communication</t>
  </si>
  <si>
    <t>WL Anthropology</t>
  </si>
  <si>
    <t>WL English</t>
  </si>
  <si>
    <t>Rueff Dept Of V&amp;Pa</t>
  </si>
  <si>
    <t>School of IDIS</t>
  </si>
  <si>
    <t>WL Biological Sci</t>
  </si>
  <si>
    <t>WL Chemistry</t>
  </si>
  <si>
    <t>Physics &amp; Astronomy</t>
  </si>
  <si>
    <t>Earth, Atmos, Planet</t>
  </si>
  <si>
    <t>Col Of Sci-Admin</t>
  </si>
  <si>
    <t>WL Computer Science</t>
  </si>
  <si>
    <t>SATT</t>
  </si>
  <si>
    <t>Polytech-Adm</t>
  </si>
  <si>
    <t>Computer &amp; Info Tech</t>
  </si>
  <si>
    <t>Computer Graph Tech</t>
  </si>
  <si>
    <t>Engr Techn</t>
  </si>
  <si>
    <t>Polytech SW SBend</t>
  </si>
  <si>
    <t>Polytech SW Columbus</t>
  </si>
  <si>
    <t>Const Mgmt Techn</t>
  </si>
  <si>
    <t>Polytech SW New Alb</t>
  </si>
  <si>
    <t>Polytech SW Lafayet</t>
  </si>
  <si>
    <t>Pharm Admin</t>
  </si>
  <si>
    <t>Indus&amp;Phys Pharmacy</t>
  </si>
  <si>
    <t>Medchem/Molecul Phar</t>
  </si>
  <si>
    <t>Dept Of Pharm Prtc</t>
  </si>
  <si>
    <t>Dept of Management</t>
  </si>
  <si>
    <t>Dept of Economics</t>
  </si>
  <si>
    <t>School Of Management</t>
  </si>
  <si>
    <t>OCGP</t>
  </si>
  <si>
    <t>Curriculum &amp; Instr</t>
  </si>
  <si>
    <t>Col Of Educ-Admin</t>
  </si>
  <si>
    <t>WL Educational Studi</t>
  </si>
  <si>
    <t>Student Success</t>
  </si>
  <si>
    <t>Ctr Cancer Resrch</t>
  </si>
  <si>
    <t>VP For Research</t>
  </si>
  <si>
    <t>Purdue Bands &amp; Orch</t>
  </si>
  <si>
    <t>Rec &amp; Wellness</t>
  </si>
  <si>
    <t>College of Business</t>
  </si>
  <si>
    <t>College of Nursing</t>
  </si>
  <si>
    <t>Engineering Tech</t>
  </si>
  <si>
    <t>CIT&amp;G</t>
  </si>
  <si>
    <t>College of Tech</t>
  </si>
  <si>
    <t>Energy Eff &amp; Rel Cnt</t>
  </si>
  <si>
    <t>ED Opportunities Prg</t>
  </si>
  <si>
    <t>Visualization Center</t>
  </si>
  <si>
    <t>Chemistry &amp; Physics</t>
  </si>
  <si>
    <t>FW Educational Studi</t>
  </si>
  <si>
    <t>English &amp; Linguistic</t>
  </si>
  <si>
    <t>Hosp &amp; Tour Mgmt</t>
  </si>
  <si>
    <t>FW Engineering</t>
  </si>
  <si>
    <t>Health &amp; Human Svcs</t>
  </si>
  <si>
    <t>FW Computer Science</t>
  </si>
  <si>
    <t>Professional Studies</t>
  </si>
  <si>
    <t>FW Dean Of Students</t>
  </si>
  <si>
    <t>NC Education</t>
  </si>
  <si>
    <t>Increase/Decrease</t>
  </si>
  <si>
    <t>%Change</t>
  </si>
  <si>
    <t>College of Health and Human Science</t>
  </si>
  <si>
    <t>Other Departments</t>
  </si>
  <si>
    <t>Other Departments Total</t>
  </si>
  <si>
    <t/>
  </si>
  <si>
    <t>Agriculture</t>
  </si>
  <si>
    <t>Information Technology</t>
  </si>
  <si>
    <t>College</t>
  </si>
  <si>
    <t>Department</t>
  </si>
  <si>
    <t>PII - IPIA</t>
  </si>
  <si>
    <t>Davis-Pu Ag Center</t>
  </si>
  <si>
    <t>Northeast PU Ag Cent</t>
  </si>
  <si>
    <t>Agronomy Farm</t>
  </si>
  <si>
    <t>WL Honors Program</t>
  </si>
  <si>
    <t>College of Health &amp; Human Sciences</t>
  </si>
  <si>
    <t>ADDL</t>
  </si>
  <si>
    <t>Vet Teaching Hosp.</t>
  </si>
  <si>
    <t>Ctr For Paralysis Re</t>
  </si>
  <si>
    <t>Corporate and Global Partnerships</t>
  </si>
  <si>
    <t>Colombia Initiative</t>
  </si>
  <si>
    <t>Enrollment Management</t>
  </si>
  <si>
    <t>Marketing and Media</t>
  </si>
  <si>
    <t>Ofc of Corporate and Global Partnerships</t>
  </si>
  <si>
    <t>TAP</t>
  </si>
  <si>
    <t>Office of Advancement</t>
  </si>
  <si>
    <t>Office of the Provost</t>
  </si>
  <si>
    <t>Ofc of the Provost</t>
  </si>
  <si>
    <t>Polytechnic Institute</t>
  </si>
  <si>
    <t>Tech,Leadership&amp;Inno</t>
  </si>
  <si>
    <t>School of Management</t>
  </si>
  <si>
    <t>Service Enterprises &amp; Procurement</t>
  </si>
  <si>
    <t>Sr Dir EHPS</t>
  </si>
  <si>
    <t>Student Affairs</t>
  </si>
  <si>
    <t>Military Science</t>
  </si>
  <si>
    <t>Student Life</t>
  </si>
  <si>
    <t>Purdue Convocations</t>
  </si>
  <si>
    <t>PUSH/CAPS Stu Wellne</t>
  </si>
  <si>
    <t>VPTL</t>
  </si>
  <si>
    <t>Native American Cntr</t>
  </si>
  <si>
    <t>Ctr/Instr Excellence</t>
  </si>
  <si>
    <t>Total</t>
  </si>
  <si>
    <t>Academic Affairs</t>
  </si>
  <si>
    <t>Quantitative Busines</t>
  </si>
  <si>
    <t>College of Engr, Math &amp; Science</t>
  </si>
  <si>
    <t>Math,Stats&amp;Comp Sci</t>
  </si>
  <si>
    <t>Coll Engr &amp; Sciences</t>
  </si>
  <si>
    <t>Mech/Civil Engr</t>
  </si>
  <si>
    <t>College of Liberal Arts &amp; Social Science</t>
  </si>
  <si>
    <t>PoliSci/Econ/WL</t>
  </si>
  <si>
    <t>English</t>
  </si>
  <si>
    <t>Office of Research</t>
  </si>
  <si>
    <t>NC Dean of Students</t>
  </si>
  <si>
    <t>Vice Chancellor Academic Services</t>
  </si>
  <si>
    <t>NORTHWEST</t>
  </si>
  <si>
    <t>Economics</t>
  </si>
  <si>
    <t>Civil &amp; Mech Engr</t>
  </si>
  <si>
    <t>Elect &amp; Comp Engr</t>
  </si>
  <si>
    <t>Admissions</t>
  </si>
  <si>
    <t>Multicultural Affrs</t>
  </si>
  <si>
    <t>FY 2017</t>
  </si>
  <si>
    <t>North West</t>
  </si>
  <si>
    <t>Feldun-Pu Ag Center</t>
  </si>
  <si>
    <t>CERIAS</t>
  </si>
  <si>
    <t>Ofc VP For Info Tech</t>
  </si>
  <si>
    <t>Elec &amp; Comp Eng Tech</t>
  </si>
  <si>
    <t>Mechanical Engr Tech</t>
  </si>
  <si>
    <t>Polytech SW Admin</t>
  </si>
  <si>
    <t>Polytech SW Richmond</t>
  </si>
  <si>
    <t>Transportation Svcs</t>
  </si>
  <si>
    <t>First Street Towers</t>
  </si>
  <si>
    <t>Digital Education</t>
  </si>
  <si>
    <t>FY2018 Compared to FY2017</t>
  </si>
  <si>
    <t>Managerial Studies</t>
  </si>
  <si>
    <t>Biological Sciences</t>
  </si>
  <si>
    <t>Elec/Computer En</t>
  </si>
  <si>
    <t>FY 2017 Award Amount</t>
  </si>
  <si>
    <t>FY 2018 Award Amount</t>
  </si>
  <si>
    <t>Arts &amp; Sciences Admn</t>
  </si>
  <si>
    <t>FW Communication</t>
  </si>
  <si>
    <t>FY 2018</t>
  </si>
  <si>
    <t>FY2018 Compared to FY2018</t>
  </si>
  <si>
    <t xml:space="preserve">                Corporate and Global Partnerships</t>
  </si>
  <si>
    <t xml:space="preserve">                Discovery Park</t>
  </si>
  <si>
    <t xml:space="preserve">                Engagement</t>
  </si>
  <si>
    <t xml:space="preserve">                Enrollment Management</t>
  </si>
  <si>
    <t xml:space="preserve">                Graduate School</t>
  </si>
  <si>
    <t xml:space="preserve">                Honors College</t>
  </si>
  <si>
    <t xml:space="preserve">                Information Technology</t>
  </si>
  <si>
    <t xml:space="preserve">                Libraries</t>
  </si>
  <si>
    <t xml:space="preserve">                Marketing and Media</t>
  </si>
  <si>
    <t xml:space="preserve">                Ofc of Corporate and Global Partnerships</t>
  </si>
  <si>
    <t xml:space="preserve">                Office of Advancement</t>
  </si>
  <si>
    <t xml:space="preserve">                Office of the Provost</t>
  </si>
  <si>
    <t xml:space="preserve">                Physical Facilities</t>
  </si>
  <si>
    <t xml:space="preserve">                President</t>
  </si>
  <si>
    <t xml:space="preserve">                Service Enterprises &amp; Procurement</t>
  </si>
  <si>
    <t xml:space="preserve">                Sr Dir EHPS</t>
  </si>
  <si>
    <t xml:space="preserve">                Student Affairs</t>
  </si>
  <si>
    <t xml:space="preserve">                Student Life</t>
  </si>
  <si>
    <t xml:space="preserve">                Vice President Research</t>
  </si>
  <si>
    <t xml:space="preserve">                VPTL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</si>
</sst>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"/>
    <numFmt numFmtId="165" formatCode="0.0%"/>
    <numFmt numFmtId="166" formatCode="[$$-409]#,##0.00;\([$$-409]#,##0.00\)"/>
    <numFmt numFmtId="167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rgb="FFFFFFFF"/>
      <name val="Verdana"/>
      <family val="2"/>
    </font>
    <font>
      <sz val="14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sz val="8"/>
      <color theme="0"/>
      <name val="Verdan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B1946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</patternFill>
    </fill>
    <fill>
      <patternFill patternType="solid">
        <fgColor theme="1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rgb="FF948A5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E1E6EC"/>
      </left>
      <right style="medium">
        <color rgb="FFE1E6EC"/>
      </right>
      <top style="medium">
        <color rgb="FFE1E6EC"/>
      </top>
      <bottom style="medium">
        <color rgb="FFE1E6EC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rgb="FFE1E6EC"/>
      </right>
      <top style="medium">
        <color rgb="FFE1E6EC"/>
      </top>
      <bottom style="medium">
        <color rgb="FFE1E6EC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0" fontId="22" fillId="34" borderId="0" xfId="0" applyFont="1" applyFill="1" applyBorder="1" applyAlignment="1">
      <alignment horizontal="right" vertical="center"/>
    </xf>
    <xf numFmtId="164" fontId="22" fillId="35" borderId="0" xfId="0" applyNumberFormat="1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1" fillId="0" borderId="0" xfId="0" applyFont="1"/>
    <xf numFmtId="0" fontId="0" fillId="0" borderId="0" xfId="0"/>
    <xf numFmtId="0" fontId="19" fillId="0" borderId="0" xfId="0" applyFont="1"/>
    <xf numFmtId="0" fontId="20" fillId="33" borderId="0" xfId="0" applyFont="1" applyFill="1" applyBorder="1"/>
    <xf numFmtId="0" fontId="23" fillId="34" borderId="0" xfId="0" applyFont="1" applyFill="1" applyBorder="1"/>
    <xf numFmtId="0" fontId="22" fillId="34" borderId="0" xfId="0" applyFont="1" applyFill="1" applyBorder="1"/>
    <xf numFmtId="4" fontId="20" fillId="33" borderId="0" xfId="0" applyNumberFormat="1" applyFont="1" applyFill="1" applyBorder="1" applyAlignment="1">
      <alignment horizontal="left" vertical="center"/>
    </xf>
    <xf numFmtId="10" fontId="20" fillId="33" borderId="0" xfId="0" applyNumberFormat="1" applyFont="1" applyFill="1" applyBorder="1" applyAlignment="1">
      <alignment vertical="center"/>
    </xf>
    <xf numFmtId="165" fontId="22" fillId="35" borderId="0" xfId="0" applyNumberFormat="1" applyFont="1" applyFill="1" applyBorder="1" applyAlignment="1">
      <alignment vertical="center"/>
    </xf>
    <xf numFmtId="165" fontId="20" fillId="33" borderId="0" xfId="42" applyNumberFormat="1" applyFont="1" applyFill="1" applyBorder="1" applyAlignment="1">
      <alignment vertical="center"/>
    </xf>
    <xf numFmtId="10" fontId="22" fillId="35" borderId="0" xfId="0" applyNumberFormat="1" applyFont="1" applyFill="1" applyBorder="1" applyAlignment="1">
      <alignment vertical="center"/>
    </xf>
    <xf numFmtId="167" fontId="26" fillId="38" borderId="13" xfId="43" applyNumberFormat="1" applyFont="1" applyFill="1" applyBorder="1" applyAlignment="1">
      <alignment horizontal="center" vertical="center"/>
    </xf>
    <xf numFmtId="167" fontId="31" fillId="39" borderId="10" xfId="43" applyNumberFormat="1" applyFont="1" applyFill="1" applyBorder="1" applyAlignment="1">
      <alignment horizontal="center" vertical="center"/>
    </xf>
    <xf numFmtId="10" fontId="31" fillId="39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6" fontId="25" fillId="0" borderId="0" xfId="0" applyNumberFormat="1" applyFont="1" applyBorder="1" applyAlignment="1">
      <alignment horizontal="right" vertical="top"/>
    </xf>
    <xf numFmtId="0" fontId="24" fillId="0" borderId="0" xfId="0" applyFont="1" applyFill="1" applyBorder="1" applyAlignment="1">
      <alignment vertical="top"/>
    </xf>
    <xf numFmtId="0" fontId="0" fillId="0" borderId="0" xfId="0" applyFill="1" applyBorder="1"/>
    <xf numFmtId="0" fontId="23" fillId="34" borderId="0" xfId="0" applyFont="1" applyFill="1" applyBorder="1" applyAlignment="1">
      <alignment horizontal="left"/>
    </xf>
    <xf numFmtId="0" fontId="33" fillId="0" borderId="0" xfId="0" applyFont="1"/>
    <xf numFmtId="167" fontId="33" fillId="0" borderId="10" xfId="43" applyNumberFormat="1" applyFont="1" applyFill="1" applyBorder="1"/>
    <xf numFmtId="10" fontId="33" fillId="0" borderId="11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167" fontId="33" fillId="0" borderId="10" xfId="43" applyNumberFormat="1" applyFont="1" applyFill="1" applyBorder="1" applyAlignment="1">
      <alignment vertical="center"/>
    </xf>
    <xf numFmtId="10" fontId="33" fillId="0" borderId="11" xfId="0" applyNumberFormat="1" applyFont="1" applyFill="1" applyBorder="1" applyAlignment="1">
      <alignment horizontal="right" vertical="center"/>
    </xf>
    <xf numFmtId="167" fontId="30" fillId="37" borderId="14" xfId="43" applyNumberFormat="1" applyFont="1" applyFill="1" applyBorder="1" applyAlignment="1">
      <alignment horizontal="right" vertical="center"/>
    </xf>
    <xf numFmtId="167" fontId="33" fillId="37" borderId="14" xfId="43" applyNumberFormat="1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9" fontId="33" fillId="0" borderId="0" xfId="42" applyFont="1" applyAlignment="1">
      <alignment horizontal="right" vertical="center"/>
    </xf>
    <xf numFmtId="9" fontId="33" fillId="0" borderId="0" xfId="42" applyFont="1" applyAlignment="1">
      <alignment vertical="center"/>
    </xf>
    <xf numFmtId="9" fontId="33" fillId="0" borderId="11" xfId="42" applyFont="1" applyFill="1" applyBorder="1" applyAlignment="1">
      <alignment horizontal="right" vertical="center"/>
    </xf>
    <xf numFmtId="9" fontId="30" fillId="37" borderId="14" xfId="42" applyFont="1" applyFill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33" fillId="0" borderId="0" xfId="0" applyNumberFormat="1" applyFont="1" applyAlignment="1">
      <alignment vertical="center"/>
    </xf>
    <xf numFmtId="3" fontId="30" fillId="37" borderId="14" xfId="43" applyNumberFormat="1" applyFont="1" applyFill="1" applyBorder="1" applyAlignment="1">
      <alignment horizontal="right" vertical="center"/>
    </xf>
    <xf numFmtId="3" fontId="26" fillId="38" borderId="13" xfId="43" applyNumberFormat="1" applyFont="1" applyFill="1" applyBorder="1" applyAlignment="1">
      <alignment horizontal="center" vertical="center"/>
    </xf>
    <xf numFmtId="167" fontId="33" fillId="0" borderId="0" xfId="0" applyNumberFormat="1" applyFont="1" applyAlignment="1">
      <alignment vertical="center"/>
    </xf>
    <xf numFmtId="167" fontId="33" fillId="37" borderId="10" xfId="43" applyNumberFormat="1" applyFont="1" applyFill="1" applyBorder="1"/>
    <xf numFmtId="10" fontId="33" fillId="37" borderId="11" xfId="0" applyNumberFormat="1" applyFont="1" applyFill="1" applyBorder="1" applyAlignment="1">
      <alignment horizontal="right"/>
    </xf>
    <xf numFmtId="9" fontId="0" fillId="0" borderId="0" xfId="42" applyFont="1" applyAlignment="1">
      <alignment vertical="center"/>
    </xf>
    <xf numFmtId="0" fontId="33" fillId="0" borderId="0" xfId="0" applyFont="1" applyAlignment="1">
      <alignment horizontal="right"/>
    </xf>
    <xf numFmtId="4" fontId="33" fillId="0" borderId="0" xfId="0" applyNumberFormat="1" applyFont="1"/>
    <xf numFmtId="4" fontId="33" fillId="0" borderId="0" xfId="0" applyNumberFormat="1" applyFont="1" applyAlignment="1">
      <alignment vertical="center"/>
    </xf>
    <xf numFmtId="9" fontId="33" fillId="0" borderId="10" xfId="42" applyFont="1" applyFill="1" applyBorder="1" applyAlignment="1">
      <alignment vertical="center"/>
    </xf>
    <xf numFmtId="167" fontId="26" fillId="38" borderId="13" xfId="43" applyNumberFormat="1" applyFont="1" applyFill="1" applyBorder="1" applyAlignment="1">
      <alignment horizontal="right" vertical="center"/>
    </xf>
    <xf numFmtId="4" fontId="34" fillId="41" borderId="15" xfId="0" applyNumberFormat="1" applyFont="1" applyFill="1" applyBorder="1" applyAlignment="1">
      <alignment vertical="center"/>
    </xf>
    <xf numFmtId="167" fontId="34" fillId="41" borderId="10" xfId="43" applyNumberFormat="1" applyFont="1" applyFill="1" applyBorder="1" applyAlignment="1">
      <alignment vertical="center"/>
    </xf>
    <xf numFmtId="9" fontId="34" fillId="41" borderId="10" xfId="42" applyFont="1" applyFill="1" applyBorder="1" applyAlignment="1">
      <alignment vertical="center"/>
    </xf>
    <xf numFmtId="167" fontId="36" fillId="39" borderId="10" xfId="43" applyNumberFormat="1" applyFont="1" applyFill="1" applyBorder="1" applyAlignment="1">
      <alignment vertical="center"/>
    </xf>
    <xf numFmtId="9" fontId="36" fillId="39" borderId="10" xfId="42" applyFont="1" applyFill="1" applyBorder="1" applyAlignment="1">
      <alignment vertical="center"/>
    </xf>
    <xf numFmtId="0" fontId="26" fillId="33" borderId="0" xfId="0" applyFont="1" applyFill="1" applyBorder="1"/>
    <xf numFmtId="0" fontId="34" fillId="40" borderId="0" xfId="0" applyFont="1" applyFill="1" applyAlignment="1">
      <alignment vertical="top"/>
    </xf>
    <xf numFmtId="0" fontId="34" fillId="4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167" fontId="33" fillId="0" borderId="10" xfId="43" applyNumberFormat="1" applyFont="1" applyFill="1" applyBorder="1" applyAlignment="1">
      <alignment horizontal="right" vertical="center"/>
    </xf>
    <xf numFmtId="9" fontId="33" fillId="0" borderId="10" xfId="42" applyFont="1" applyFill="1" applyBorder="1" applyAlignment="1">
      <alignment horizontal="right" vertical="center"/>
    </xf>
    <xf numFmtId="10" fontId="27" fillId="37" borderId="11" xfId="0" applyNumberFormat="1" applyFont="1" applyFill="1" applyBorder="1" applyAlignment="1">
      <alignment horizontal="right" vertical="center"/>
    </xf>
    <xf numFmtId="167" fontId="27" fillId="37" borderId="10" xfId="43" applyNumberFormat="1" applyFont="1" applyFill="1" applyBorder="1" applyAlignment="1">
      <alignment horizontal="right" vertical="center"/>
    </xf>
    <xf numFmtId="167" fontId="31" fillId="39" borderId="10" xfId="43" applyNumberFormat="1" applyFont="1" applyFill="1" applyBorder="1" applyAlignment="1">
      <alignment horizontal="right" vertical="center"/>
    </xf>
    <xf numFmtId="10" fontId="31" fillId="39" borderId="11" xfId="0" applyNumberFormat="1" applyFont="1" applyFill="1" applyBorder="1" applyAlignment="1">
      <alignment horizontal="right" vertical="center"/>
    </xf>
    <xf numFmtId="167" fontId="30" fillId="37" borderId="16" xfId="43" applyNumberFormat="1" applyFont="1" applyFill="1" applyBorder="1" applyAlignment="1">
      <alignment horizontal="right" vertical="center"/>
    </xf>
    <xf numFmtId="0" fontId="0" fillId="38" borderId="17" xfId="0" applyFill="1" applyBorder="1" applyAlignment="1">
      <alignment vertical="center"/>
    </xf>
    <xf numFmtId="0" fontId="33" fillId="40" borderId="18" xfId="0" applyFont="1" applyFill="1" applyBorder="1" applyAlignment="1">
      <alignment vertical="center"/>
    </xf>
    <xf numFmtId="0" fontId="29" fillId="37" borderId="18" xfId="0" applyFont="1" applyFill="1" applyBorder="1" applyAlignment="1">
      <alignment vertical="center"/>
    </xf>
    <xf numFmtId="0" fontId="26" fillId="38" borderId="19" xfId="0" applyFont="1" applyFill="1" applyBorder="1" applyAlignment="1">
      <alignment vertical="center"/>
    </xf>
    <xf numFmtId="0" fontId="34" fillId="40" borderId="18" xfId="0" applyFont="1" applyFill="1" applyBorder="1" applyAlignment="1">
      <alignment vertical="top"/>
    </xf>
    <xf numFmtId="0" fontId="34" fillId="40" borderId="20" xfId="0" applyFont="1" applyFill="1" applyBorder="1" applyAlignment="1">
      <alignment vertical="top"/>
    </xf>
    <xf numFmtId="0" fontId="26" fillId="38" borderId="19" xfId="0" applyFont="1" applyFill="1" applyBorder="1" applyAlignment="1">
      <alignment vertical="top"/>
    </xf>
    <xf numFmtId="0" fontId="33" fillId="38" borderId="17" xfId="0" applyFont="1" applyFill="1" applyBorder="1"/>
    <xf numFmtId="0" fontId="34" fillId="40" borderId="18" xfId="0" applyFont="1" applyFill="1" applyBorder="1"/>
    <xf numFmtId="0" fontId="33" fillId="40" borderId="18" xfId="0" applyFont="1" applyFill="1" applyBorder="1"/>
    <xf numFmtId="0" fontId="29" fillId="37" borderId="18" xfId="0" applyFont="1" applyFill="1" applyBorder="1" applyAlignment="1">
      <alignment vertical="top"/>
    </xf>
    <xf numFmtId="0" fontId="34" fillId="40" borderId="18" xfId="0" applyFont="1" applyFill="1" applyBorder="1" applyAlignment="1">
      <alignment horizontal="left" vertical="top"/>
    </xf>
    <xf numFmtId="3" fontId="0" fillId="37" borderId="16" xfId="43" applyNumberFormat="1" applyFont="1" applyFill="1" applyBorder="1" applyAlignment="1">
      <alignment vertical="center"/>
    </xf>
    <xf numFmtId="0" fontId="26" fillId="38" borderId="19" xfId="0" applyFont="1" applyFill="1" applyBorder="1" applyAlignment="1">
      <alignment horizontal="left" vertical="center"/>
    </xf>
    <xf numFmtId="0" fontId="0" fillId="38" borderId="17" xfId="0" applyFill="1" applyBorder="1" applyAlignment="1">
      <alignment horizontal="left" vertical="center"/>
    </xf>
    <xf numFmtId="0" fontId="33" fillId="40" borderId="18" xfId="0" applyFont="1" applyFill="1" applyBorder="1" applyAlignment="1">
      <alignment vertical="top"/>
    </xf>
    <xf numFmtId="0" fontId="35" fillId="0" borderId="0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/>
    <xf numFmtId="0" fontId="35" fillId="36" borderId="0" xfId="0" applyFont="1" applyFill="1" applyBorder="1"/>
    <xf numFmtId="167" fontId="35" fillId="36" borderId="0" xfId="43" applyNumberFormat="1" applyFont="1" applyFill="1" applyBorder="1"/>
    <xf numFmtId="0" fontId="28" fillId="34" borderId="0" xfId="0" applyFont="1" applyFill="1" applyBorder="1"/>
    <xf numFmtId="167" fontId="28" fillId="34" borderId="0" xfId="43" applyNumberFormat="1" applyFont="1" applyFill="1" applyBorder="1"/>
    <xf numFmtId="3" fontId="28" fillId="34" borderId="0" xfId="0" applyNumberFormat="1" applyFont="1" applyFill="1" applyBorder="1"/>
    <xf numFmtId="3" fontId="26" fillId="33" borderId="0" xfId="0" applyNumberFormat="1" applyFont="1" applyFill="1" applyBorder="1"/>
    <xf numFmtId="167" fontId="25" fillId="0" borderId="12" xfId="43" applyNumberFormat="1" applyFont="1" applyFill="1" applyBorder="1" applyAlignment="1">
      <alignment horizontal="right" vertical="top"/>
    </xf>
    <xf numFmtId="4" fontId="20" fillId="33" borderId="0" xfId="0" applyNumberFormat="1" applyFont="1" applyFill="1" applyBorder="1" applyAlignment="1">
      <alignment horizontal="right" vertical="center"/>
    </xf>
    <xf numFmtId="10" fontId="20" fillId="33" borderId="0" xfId="0" applyNumberFormat="1" applyFont="1" applyFill="1" applyBorder="1" applyAlignment="1">
      <alignment horizontal="right" vertical="center"/>
    </xf>
    <xf numFmtId="167" fontId="33" fillId="0" borderId="0" xfId="43" applyNumberFormat="1" applyFont="1" applyAlignment="1">
      <alignment horizontal="right"/>
    </xf>
    <xf numFmtId="9" fontId="33" fillId="0" borderId="0" xfId="0" applyNumberFormat="1" applyFont="1" applyAlignment="1">
      <alignment horizontal="right"/>
    </xf>
    <xf numFmtId="167" fontId="33" fillId="36" borderId="0" xfId="43" applyNumberFormat="1" applyFont="1" applyFill="1" applyAlignment="1">
      <alignment horizontal="right"/>
    </xf>
    <xf numFmtId="9" fontId="33" fillId="36" borderId="0" xfId="0" applyNumberFormat="1" applyFont="1" applyFill="1" applyAlignment="1">
      <alignment horizontal="right"/>
    </xf>
    <xf numFmtId="167" fontId="35" fillId="36" borderId="0" xfId="43" applyNumberFormat="1" applyFont="1" applyFill="1" applyBorder="1" applyAlignment="1">
      <alignment horizontal="right"/>
    </xf>
    <xf numFmtId="9" fontId="35" fillId="36" borderId="0" xfId="0" applyNumberFormat="1" applyFont="1" applyFill="1" applyBorder="1" applyAlignment="1">
      <alignment horizontal="right"/>
    </xf>
    <xf numFmtId="167" fontId="28" fillId="34" borderId="0" xfId="0" applyNumberFormat="1" applyFont="1" applyFill="1" applyBorder="1" applyAlignment="1">
      <alignment horizontal="right"/>
    </xf>
    <xf numFmtId="9" fontId="28" fillId="34" borderId="0" xfId="42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/>
    </xf>
    <xf numFmtId="3" fontId="28" fillId="34" borderId="0" xfId="0" applyNumberFormat="1" applyFont="1" applyFill="1" applyBorder="1" applyAlignment="1">
      <alignment horizontal="right"/>
    </xf>
    <xf numFmtId="9" fontId="28" fillId="34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3" fontId="36" fillId="39" borderId="0" xfId="0" applyNumberFormat="1" applyFont="1" applyFill="1" applyBorder="1" applyAlignment="1">
      <alignment horizontal="right"/>
    </xf>
    <xf numFmtId="9" fontId="36" fillId="39" borderId="0" xfId="0" applyNumberFormat="1" applyFont="1" applyFill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7E5E5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28.85546875" customWidth="1"/>
    <col min="2" max="2" width="24.85546875" style="33" customWidth="1"/>
    <col min="3" max="4" width="30.42578125" style="46" customWidth="1"/>
    <col min="5" max="5" width="24.85546875" style="50" customWidth="1"/>
    <col min="6" max="6" width="24.85546875" style="42" customWidth="1"/>
  </cols>
  <sheetData>
    <row r="1" spans="1:6" s="9" customFormat="1" ht="18" x14ac:dyDescent="0.25">
      <c r="A1" s="10" t="s">
        <v>0</v>
      </c>
      <c r="B1" s="30"/>
      <c r="C1" s="45"/>
      <c r="D1" s="45"/>
      <c r="E1" s="50"/>
      <c r="F1" s="41"/>
    </row>
    <row r="2" spans="1:6" s="9" customFormat="1" ht="18" x14ac:dyDescent="0.25">
      <c r="A2" s="10" t="s">
        <v>246</v>
      </c>
      <c r="B2" s="30"/>
      <c r="C2" s="45"/>
      <c r="D2" s="45"/>
      <c r="E2" s="50"/>
      <c r="F2" s="41"/>
    </row>
    <row r="3" spans="1:6" s="9" customFormat="1" ht="18" x14ac:dyDescent="0.25">
      <c r="A3" s="8"/>
      <c r="B3" s="32"/>
      <c r="C3" s="46"/>
      <c r="D3" s="46"/>
      <c r="E3" s="50"/>
      <c r="F3" s="42"/>
    </row>
    <row r="4" spans="1:6" s="9" customFormat="1" ht="18" x14ac:dyDescent="0.25">
      <c r="A4" s="10" t="s">
        <v>1</v>
      </c>
      <c r="B4" s="30"/>
      <c r="C4" s="46"/>
      <c r="D4" s="46"/>
      <c r="E4" s="50"/>
      <c r="F4" s="41"/>
    </row>
    <row r="5" spans="1:6" ht="15.75" thickBot="1" x14ac:dyDescent="0.3">
      <c r="A5" s="1" t="s">
        <v>182</v>
      </c>
      <c r="B5" s="1" t="s">
        <v>183</v>
      </c>
      <c r="C5" s="2" t="s">
        <v>250</v>
      </c>
      <c r="D5" s="2" t="s">
        <v>251</v>
      </c>
      <c r="E5" s="14" t="s">
        <v>2</v>
      </c>
      <c r="F5" s="15" t="s">
        <v>3</v>
      </c>
    </row>
    <row r="6" spans="1:6" ht="15.75" thickBot="1" x14ac:dyDescent="0.3">
      <c r="A6" s="90" t="s">
        <v>180</v>
      </c>
      <c r="B6" s="76" t="s">
        <v>184</v>
      </c>
      <c r="C6" s="47">
        <v>2</v>
      </c>
      <c r="D6" s="47"/>
      <c r="E6" s="35">
        <f>D6-C6</f>
        <v>-2</v>
      </c>
      <c r="F6" s="43">
        <f>E6/C6</f>
        <v>-1</v>
      </c>
    </row>
    <row r="7" spans="1:6" ht="15.75" thickBot="1" x14ac:dyDescent="0.3">
      <c r="A7" s="90"/>
      <c r="B7" s="77" t="s">
        <v>215</v>
      </c>
      <c r="C7" s="87">
        <v>2</v>
      </c>
      <c r="D7" s="48"/>
      <c r="E7" s="38">
        <f t="shared" ref="E7" si="0">D7-C7</f>
        <v>-2</v>
      </c>
      <c r="F7" s="44">
        <f t="shared" ref="F7" si="1">E7/C7</f>
        <v>-1</v>
      </c>
    </row>
    <row r="8" spans="1:6" ht="15.75" thickBot="1" x14ac:dyDescent="0.3">
      <c r="A8" s="90" t="s">
        <v>4</v>
      </c>
      <c r="B8" s="76" t="s">
        <v>102</v>
      </c>
      <c r="C8" s="47">
        <v>7530360.7199999988</v>
      </c>
      <c r="D8" s="47">
        <v>10406737.649999999</v>
      </c>
      <c r="E8" s="35">
        <f>D8-C8</f>
        <v>2876376.9299999997</v>
      </c>
      <c r="F8" s="43">
        <f>E8/C8</f>
        <v>0.38197067005841923</v>
      </c>
    </row>
    <row r="9" spans="1:6" ht="15.75" thickBot="1" x14ac:dyDescent="0.3">
      <c r="A9" s="90"/>
      <c r="B9" s="76" t="s">
        <v>104</v>
      </c>
      <c r="C9" s="47">
        <v>7704476.3199999994</v>
      </c>
      <c r="D9" s="47">
        <v>5734985.370000001</v>
      </c>
      <c r="E9" s="35">
        <f t="shared" ref="E9:E58" si="2">D9-C9</f>
        <v>-1969490.9499999983</v>
      </c>
      <c r="F9" s="43">
        <f t="shared" ref="F9:F58" si="3">E9/C9</f>
        <v>-0.25562943777079433</v>
      </c>
    </row>
    <row r="10" spans="1:6" ht="15.75" thickBot="1" x14ac:dyDescent="0.3">
      <c r="A10" s="90"/>
      <c r="B10" s="76" t="s">
        <v>108</v>
      </c>
      <c r="C10" s="47">
        <v>370800</v>
      </c>
      <c r="D10" s="47">
        <v>370800</v>
      </c>
      <c r="E10" s="35">
        <f t="shared" si="2"/>
        <v>0</v>
      </c>
      <c r="F10" s="43">
        <f t="shared" si="3"/>
        <v>0</v>
      </c>
    </row>
    <row r="11" spans="1:6" ht="15.75" thickBot="1" x14ac:dyDescent="0.3">
      <c r="A11" s="90"/>
      <c r="B11" s="76" t="s">
        <v>5</v>
      </c>
      <c r="C11" s="47">
        <v>7543724.7399999974</v>
      </c>
      <c r="D11" s="47">
        <v>12499775.560000001</v>
      </c>
      <c r="E11" s="35">
        <f t="shared" si="2"/>
        <v>4956050.8200000031</v>
      </c>
      <c r="F11" s="43">
        <f t="shared" si="3"/>
        <v>0.65697662505114218</v>
      </c>
    </row>
    <row r="12" spans="1:6" ht="15.75" thickBot="1" x14ac:dyDescent="0.3">
      <c r="A12" s="90"/>
      <c r="B12" s="76" t="s">
        <v>187</v>
      </c>
      <c r="C12" s="47">
        <v>900</v>
      </c>
      <c r="D12" s="47">
        <v>900</v>
      </c>
      <c r="E12" s="35">
        <f t="shared" si="2"/>
        <v>0</v>
      </c>
      <c r="F12" s="43">
        <f t="shared" si="3"/>
        <v>0</v>
      </c>
    </row>
    <row r="13" spans="1:6" ht="15.75" thickBot="1" x14ac:dyDescent="0.3">
      <c r="A13" s="90"/>
      <c r="B13" s="76" t="s">
        <v>6</v>
      </c>
      <c r="C13" s="47">
        <v>3126813.9</v>
      </c>
      <c r="D13" s="47">
        <v>4458376.47</v>
      </c>
      <c r="E13" s="35">
        <f t="shared" si="2"/>
        <v>1331562.5699999998</v>
      </c>
      <c r="F13" s="43">
        <f t="shared" si="3"/>
        <v>0.42585283697248494</v>
      </c>
    </row>
    <row r="14" spans="1:6" ht="15.75" thickBot="1" x14ac:dyDescent="0.3">
      <c r="A14" s="90"/>
      <c r="B14" s="76" t="s">
        <v>7</v>
      </c>
      <c r="C14" s="47">
        <v>4926839.0400000019</v>
      </c>
      <c r="D14" s="47">
        <v>5769107.9299999988</v>
      </c>
      <c r="E14" s="35">
        <f t="shared" si="2"/>
        <v>842268.88999999687</v>
      </c>
      <c r="F14" s="43">
        <f t="shared" si="3"/>
        <v>0.17095522771533381</v>
      </c>
    </row>
    <row r="15" spans="1:6" ht="15.75" thickBot="1" x14ac:dyDescent="0.3">
      <c r="A15" s="90"/>
      <c r="B15" s="76" t="s">
        <v>99</v>
      </c>
      <c r="C15" s="47">
        <v>7656973.209999999</v>
      </c>
      <c r="D15" s="47">
        <v>7412527.5200000014</v>
      </c>
      <c r="E15" s="35">
        <f t="shared" si="2"/>
        <v>-244445.68999999762</v>
      </c>
      <c r="F15" s="43">
        <f t="shared" si="3"/>
        <v>-3.1924584727650841E-2</v>
      </c>
    </row>
    <row r="16" spans="1:6" ht="15.75" thickBot="1" x14ac:dyDescent="0.3">
      <c r="A16" s="90"/>
      <c r="B16" s="76" t="s">
        <v>105</v>
      </c>
      <c r="C16" s="47">
        <v>350538</v>
      </c>
      <c r="D16" s="47">
        <v>754469.47</v>
      </c>
      <c r="E16" s="35">
        <f t="shared" si="2"/>
        <v>403931.47</v>
      </c>
      <c r="F16" s="43">
        <f t="shared" si="3"/>
        <v>1.152318635925349</v>
      </c>
    </row>
    <row r="17" spans="1:6" ht="15.75" thickBot="1" x14ac:dyDescent="0.3">
      <c r="A17" s="90"/>
      <c r="B17" s="76" t="s">
        <v>8</v>
      </c>
      <c r="C17" s="47">
        <v>598381.68999999994</v>
      </c>
      <c r="D17" s="47">
        <v>296355.33</v>
      </c>
      <c r="E17" s="35">
        <f t="shared" si="2"/>
        <v>-302026.35999999993</v>
      </c>
      <c r="F17" s="43">
        <f t="shared" si="3"/>
        <v>-0.50473863931230911</v>
      </c>
    </row>
    <row r="18" spans="1:6" ht="15.75" thickBot="1" x14ac:dyDescent="0.3">
      <c r="A18" s="90"/>
      <c r="B18" s="76" t="s">
        <v>110</v>
      </c>
      <c r="C18" s="47">
        <v>786462</v>
      </c>
      <c r="D18" s="47">
        <v>1039800</v>
      </c>
      <c r="E18" s="35">
        <f t="shared" si="2"/>
        <v>253338</v>
      </c>
      <c r="F18" s="43">
        <f t="shared" si="3"/>
        <v>0.3221236372513866</v>
      </c>
    </row>
    <row r="19" spans="1:6" ht="15.75" thickBot="1" x14ac:dyDescent="0.3">
      <c r="A19" s="90"/>
      <c r="B19" s="76" t="s">
        <v>103</v>
      </c>
      <c r="C19" s="47">
        <v>674653.24</v>
      </c>
      <c r="D19" s="47">
        <v>851195.49</v>
      </c>
      <c r="E19" s="35">
        <f t="shared" si="2"/>
        <v>176542.25</v>
      </c>
      <c r="F19" s="43">
        <f t="shared" si="3"/>
        <v>0.26167850316704921</v>
      </c>
    </row>
    <row r="20" spans="1:6" ht="15.75" thickBot="1" x14ac:dyDescent="0.3">
      <c r="A20" s="90"/>
      <c r="B20" s="76" t="s">
        <v>185</v>
      </c>
      <c r="C20" s="47">
        <v>900</v>
      </c>
      <c r="D20" s="47">
        <v>1700</v>
      </c>
      <c r="E20" s="35">
        <f t="shared" si="2"/>
        <v>800</v>
      </c>
      <c r="F20" s="43">
        <f t="shared" si="3"/>
        <v>0.88888888888888884</v>
      </c>
    </row>
    <row r="21" spans="1:6" ht="15.75" thickBot="1" x14ac:dyDescent="0.3">
      <c r="A21" s="90"/>
      <c r="B21" s="76" t="s">
        <v>100</v>
      </c>
      <c r="C21" s="47">
        <v>3583184.8</v>
      </c>
      <c r="D21" s="47">
        <v>5165546.1499999994</v>
      </c>
      <c r="E21" s="35">
        <f t="shared" si="2"/>
        <v>1582361.3499999996</v>
      </c>
      <c r="F21" s="43">
        <f t="shared" si="3"/>
        <v>0.44160751909865203</v>
      </c>
    </row>
    <row r="22" spans="1:6" ht="15.75" thickBot="1" x14ac:dyDescent="0.3">
      <c r="A22" s="90"/>
      <c r="B22" s="76" t="s">
        <v>9</v>
      </c>
      <c r="C22" s="47">
        <v>6069848.0999999978</v>
      </c>
      <c r="D22" s="47">
        <v>2928249.9499999997</v>
      </c>
      <c r="E22" s="35">
        <f t="shared" si="2"/>
        <v>-3141598.149999998</v>
      </c>
      <c r="F22" s="43">
        <f t="shared" si="3"/>
        <v>-0.51757442661538744</v>
      </c>
    </row>
    <row r="23" spans="1:6" ht="15.75" thickBot="1" x14ac:dyDescent="0.3">
      <c r="A23" s="90"/>
      <c r="B23" s="76" t="s">
        <v>236</v>
      </c>
      <c r="C23" s="47">
        <v>0</v>
      </c>
      <c r="D23" s="47">
        <v>3400</v>
      </c>
      <c r="E23" s="35">
        <f t="shared" si="2"/>
        <v>3400</v>
      </c>
      <c r="F23" s="43" t="e">
        <f t="shared" si="3"/>
        <v>#DIV/0!</v>
      </c>
    </row>
    <row r="24" spans="1:6" ht="15.75" thickBot="1" x14ac:dyDescent="0.3">
      <c r="A24" s="90"/>
      <c r="B24" s="76" t="s">
        <v>98</v>
      </c>
      <c r="C24" s="47">
        <v>4755350.01</v>
      </c>
      <c r="D24" s="47">
        <v>5644239.3499999987</v>
      </c>
      <c r="E24" s="35">
        <f t="shared" si="2"/>
        <v>888889.33999999892</v>
      </c>
      <c r="F24" s="43">
        <f t="shared" si="3"/>
        <v>0.18692406197877304</v>
      </c>
    </row>
    <row r="25" spans="1:6" ht="15.75" thickBot="1" x14ac:dyDescent="0.3">
      <c r="A25" s="90"/>
      <c r="B25" s="76" t="s">
        <v>106</v>
      </c>
      <c r="C25" s="47">
        <v>1081721.4400000002</v>
      </c>
      <c r="D25" s="47">
        <v>3024360.0100000002</v>
      </c>
      <c r="E25" s="35">
        <f t="shared" si="2"/>
        <v>1942638.57</v>
      </c>
      <c r="F25" s="43">
        <f t="shared" si="3"/>
        <v>1.7958769218811081</v>
      </c>
    </row>
    <row r="26" spans="1:6" ht="15.75" thickBot="1" x14ac:dyDescent="0.3">
      <c r="A26" s="90"/>
      <c r="B26" s="76" t="s">
        <v>109</v>
      </c>
      <c r="C26" s="47">
        <v>212119</v>
      </c>
      <c r="D26" s="47">
        <v>379273.57</v>
      </c>
      <c r="E26" s="35">
        <f t="shared" si="2"/>
        <v>167154.57</v>
      </c>
      <c r="F26" s="43">
        <f t="shared" si="3"/>
        <v>0.78802261937874496</v>
      </c>
    </row>
    <row r="27" spans="1:6" ht="15.75" thickBot="1" x14ac:dyDescent="0.3">
      <c r="A27" s="90"/>
      <c r="B27" s="76" t="s">
        <v>101</v>
      </c>
      <c r="C27" s="47">
        <v>984088</v>
      </c>
      <c r="D27" s="47">
        <v>945269</v>
      </c>
      <c r="E27" s="35">
        <f t="shared" si="2"/>
        <v>-38819</v>
      </c>
      <c r="F27" s="43">
        <f t="shared" si="3"/>
        <v>-3.9446675500564993E-2</v>
      </c>
    </row>
    <row r="28" spans="1:6" ht="15.75" thickBot="1" x14ac:dyDescent="0.3">
      <c r="A28" s="90"/>
      <c r="B28" s="76" t="s">
        <v>111</v>
      </c>
      <c r="C28" s="47">
        <v>-506954</v>
      </c>
      <c r="D28" s="47">
        <v>976203.26</v>
      </c>
      <c r="E28" s="35">
        <f t="shared" si="2"/>
        <v>1483157.26</v>
      </c>
      <c r="F28" s="43">
        <f t="shared" si="3"/>
        <v>-2.9256249284944986</v>
      </c>
    </row>
    <row r="29" spans="1:6" ht="15.75" thickBot="1" x14ac:dyDescent="0.3">
      <c r="A29" s="90"/>
      <c r="B29" s="76" t="s">
        <v>186</v>
      </c>
      <c r="C29" s="47">
        <v>900</v>
      </c>
      <c r="D29" s="47">
        <v>4400</v>
      </c>
      <c r="E29" s="35">
        <f t="shared" si="2"/>
        <v>3500</v>
      </c>
      <c r="F29" s="43">
        <f t="shared" si="3"/>
        <v>3.8888888888888888</v>
      </c>
    </row>
    <row r="30" spans="1:6" ht="15.75" thickBot="1" x14ac:dyDescent="0.3">
      <c r="A30" s="90"/>
      <c r="B30" s="76" t="s">
        <v>114</v>
      </c>
      <c r="C30" s="47">
        <v>1877.25</v>
      </c>
      <c r="D30" s="47">
        <v>1400</v>
      </c>
      <c r="E30" s="35">
        <f t="shared" si="2"/>
        <v>-477.25</v>
      </c>
      <c r="F30" s="43">
        <f t="shared" si="3"/>
        <v>-0.25422825942202693</v>
      </c>
    </row>
    <row r="31" spans="1:6" ht="15.75" thickBot="1" x14ac:dyDescent="0.3">
      <c r="A31" s="90"/>
      <c r="B31" s="76" t="s">
        <v>115</v>
      </c>
      <c r="C31" s="47">
        <v>1725</v>
      </c>
      <c r="D31" s="47">
        <v>1700</v>
      </c>
      <c r="E31" s="35">
        <f t="shared" si="2"/>
        <v>-25</v>
      </c>
      <c r="F31" s="43">
        <f t="shared" si="3"/>
        <v>-1.4492753623188406E-2</v>
      </c>
    </row>
    <row r="32" spans="1:6" ht="15.75" thickBot="1" x14ac:dyDescent="0.3">
      <c r="A32" s="90"/>
      <c r="B32" s="76" t="s">
        <v>113</v>
      </c>
      <c r="C32" s="47">
        <v>5900</v>
      </c>
      <c r="D32" s="47">
        <v>3200</v>
      </c>
      <c r="E32" s="35">
        <f t="shared" si="2"/>
        <v>-2700</v>
      </c>
      <c r="F32" s="43">
        <f t="shared" si="3"/>
        <v>-0.4576271186440678</v>
      </c>
    </row>
    <row r="33" spans="1:6" ht="15.75" thickBot="1" x14ac:dyDescent="0.3">
      <c r="A33" s="90"/>
      <c r="B33" s="76" t="s">
        <v>116</v>
      </c>
      <c r="C33" s="47">
        <v>5055.5</v>
      </c>
      <c r="D33" s="47">
        <v>900</v>
      </c>
      <c r="E33" s="35">
        <f t="shared" si="2"/>
        <v>-4155.5</v>
      </c>
      <c r="F33" s="43">
        <f t="shared" si="3"/>
        <v>-0.8219760656710513</v>
      </c>
    </row>
    <row r="34" spans="1:6" ht="15.75" thickBot="1" x14ac:dyDescent="0.3">
      <c r="A34" s="90"/>
      <c r="B34" s="76" t="s">
        <v>112</v>
      </c>
      <c r="C34" s="47">
        <v>1900</v>
      </c>
      <c r="D34" s="47">
        <v>900</v>
      </c>
      <c r="E34" s="35">
        <f t="shared" si="2"/>
        <v>-1000</v>
      </c>
      <c r="F34" s="43">
        <f t="shared" si="3"/>
        <v>-0.52631578947368418</v>
      </c>
    </row>
    <row r="35" spans="1:6" ht="15.75" thickBot="1" x14ac:dyDescent="0.3">
      <c r="A35" s="90"/>
      <c r="B35" s="76" t="s">
        <v>107</v>
      </c>
      <c r="C35" s="47">
        <v>753969.17</v>
      </c>
      <c r="D35" s="47">
        <v>471493</v>
      </c>
      <c r="E35" s="35">
        <f t="shared" si="2"/>
        <v>-282476.17000000004</v>
      </c>
      <c r="F35" s="43">
        <f t="shared" si="3"/>
        <v>-0.37465214923840989</v>
      </c>
    </row>
    <row r="36" spans="1:6" ht="15.75" thickBot="1" x14ac:dyDescent="0.3">
      <c r="A36" s="90"/>
      <c r="B36" s="77" t="s">
        <v>215</v>
      </c>
      <c r="C36" s="87">
        <v>58222507.129999988</v>
      </c>
      <c r="D36" s="48">
        <v>69147265.079999998</v>
      </c>
      <c r="E36" s="38">
        <f t="shared" si="2"/>
        <v>10924757.95000001</v>
      </c>
      <c r="F36" s="44">
        <f t="shared" si="3"/>
        <v>0.18763805422544011</v>
      </c>
    </row>
    <row r="37" spans="1:6" ht="15.75" thickBot="1" x14ac:dyDescent="0.3">
      <c r="A37" s="90" t="s">
        <v>13</v>
      </c>
      <c r="B37" s="76" t="s">
        <v>149</v>
      </c>
      <c r="C37" s="47">
        <v>4404129.04</v>
      </c>
      <c r="D37" s="47">
        <v>493980.80000000005</v>
      </c>
      <c r="E37" s="35">
        <f t="shared" si="2"/>
        <v>-3910148.24</v>
      </c>
      <c r="F37" s="43">
        <f t="shared" si="3"/>
        <v>-0.88783689226326579</v>
      </c>
    </row>
    <row r="38" spans="1:6" ht="15.75" thickBot="1" x14ac:dyDescent="0.3">
      <c r="A38" s="90"/>
      <c r="B38" s="76" t="s">
        <v>148</v>
      </c>
      <c r="C38" s="47">
        <v>2922348.97</v>
      </c>
      <c r="D38" s="47">
        <v>6618026.7700000005</v>
      </c>
      <c r="E38" s="35">
        <f t="shared" si="2"/>
        <v>3695677.8000000003</v>
      </c>
      <c r="F38" s="43">
        <f t="shared" si="3"/>
        <v>1.2646257643898018</v>
      </c>
    </row>
    <row r="39" spans="1:6" ht="15.75" thickBot="1" x14ac:dyDescent="0.3">
      <c r="A39" s="90"/>
      <c r="B39" s="76" t="s">
        <v>150</v>
      </c>
      <c r="C39" s="47">
        <v>2706145.57</v>
      </c>
      <c r="D39" s="47">
        <v>1696870.9</v>
      </c>
      <c r="E39" s="35">
        <f t="shared" si="2"/>
        <v>-1009274.6699999999</v>
      </c>
      <c r="F39" s="43">
        <f t="shared" si="3"/>
        <v>-0.37295653315501426</v>
      </c>
    </row>
    <row r="40" spans="1:6" ht="15.75" thickBot="1" x14ac:dyDescent="0.3">
      <c r="A40" s="90"/>
      <c r="B40" s="77" t="s">
        <v>215</v>
      </c>
      <c r="C40" s="87">
        <v>10032623.58</v>
      </c>
      <c r="D40" s="48">
        <v>8808878.4700000007</v>
      </c>
      <c r="E40" s="38">
        <f t="shared" si="2"/>
        <v>-1223745.1099999994</v>
      </c>
      <c r="F40" s="44">
        <f t="shared" si="3"/>
        <v>-0.12197657972930739</v>
      </c>
    </row>
    <row r="41" spans="1:6" ht="15.75" thickBot="1" x14ac:dyDescent="0.3">
      <c r="A41" s="90" t="s">
        <v>14</v>
      </c>
      <c r="B41" s="76" t="s">
        <v>65</v>
      </c>
      <c r="C41" s="47">
        <v>13957216.689999999</v>
      </c>
      <c r="D41" s="47">
        <v>15851928.189999999</v>
      </c>
      <c r="E41" s="35">
        <f t="shared" si="2"/>
        <v>1894711.5</v>
      </c>
      <c r="F41" s="43">
        <f t="shared" si="3"/>
        <v>0.13575138525702721</v>
      </c>
    </row>
    <row r="42" spans="1:6" ht="15.75" thickBot="1" x14ac:dyDescent="0.3">
      <c r="A42" s="90"/>
      <c r="B42" s="76" t="s">
        <v>66</v>
      </c>
      <c r="C42" s="47">
        <v>7576270.3200000003</v>
      </c>
      <c r="D42" s="47">
        <v>14428596.569999997</v>
      </c>
      <c r="E42" s="35">
        <f t="shared" si="2"/>
        <v>6852326.2499999963</v>
      </c>
      <c r="F42" s="43">
        <f t="shared" si="3"/>
        <v>0.90444585007890743</v>
      </c>
    </row>
    <row r="43" spans="1:6" ht="15.75" thickBot="1" x14ac:dyDescent="0.3">
      <c r="A43" s="90"/>
      <c r="B43" s="76" t="s">
        <v>15</v>
      </c>
      <c r="C43" s="47">
        <v>6087024.3900000006</v>
      </c>
      <c r="D43" s="47">
        <v>11816278.950000001</v>
      </c>
      <c r="E43" s="35">
        <f t="shared" si="2"/>
        <v>5729254.5600000005</v>
      </c>
      <c r="F43" s="43">
        <f t="shared" si="3"/>
        <v>0.94122418326633317</v>
      </c>
    </row>
    <row r="44" spans="1:6" ht="15.75" thickBot="1" x14ac:dyDescent="0.3">
      <c r="A44" s="90"/>
      <c r="B44" s="76" t="s">
        <v>16</v>
      </c>
      <c r="C44" s="47">
        <v>19778084.239999998</v>
      </c>
      <c r="D44" s="47">
        <v>14606152.720000001</v>
      </c>
      <c r="E44" s="35">
        <f t="shared" si="2"/>
        <v>-5171931.5199999977</v>
      </c>
      <c r="F44" s="43">
        <f t="shared" si="3"/>
        <v>-0.26149810351904934</v>
      </c>
    </row>
    <row r="45" spans="1:6" ht="15.75" thickBot="1" x14ac:dyDescent="0.3">
      <c r="A45" s="90"/>
      <c r="B45" s="76" t="s">
        <v>74</v>
      </c>
      <c r="C45" s="47">
        <v>234330.12</v>
      </c>
      <c r="D45" s="47">
        <v>1579706.92</v>
      </c>
      <c r="E45" s="35">
        <f t="shared" si="2"/>
        <v>1345376.7999999998</v>
      </c>
      <c r="F45" s="43">
        <f t="shared" si="3"/>
        <v>5.7413737508434677</v>
      </c>
    </row>
    <row r="46" spans="1:6" ht="15.75" thickBot="1" x14ac:dyDescent="0.3">
      <c r="A46" s="90"/>
      <c r="B46" s="76" t="s">
        <v>78</v>
      </c>
      <c r="C46" s="47">
        <v>349580.44</v>
      </c>
      <c r="D46" s="47">
        <v>1191443.51</v>
      </c>
      <c r="E46" s="35">
        <f t="shared" si="2"/>
        <v>841863.07000000007</v>
      </c>
      <c r="F46" s="43">
        <f t="shared" si="3"/>
        <v>2.4082098815368504</v>
      </c>
    </row>
    <row r="47" spans="1:6" ht="15.75" thickBot="1" x14ac:dyDescent="0.3">
      <c r="A47" s="90"/>
      <c r="B47" s="76" t="s">
        <v>76</v>
      </c>
      <c r="C47" s="47">
        <v>10375.700000000001</v>
      </c>
      <c r="D47" s="47">
        <v>195790.4</v>
      </c>
      <c r="E47" s="35">
        <f t="shared" si="2"/>
        <v>185414.69999999998</v>
      </c>
      <c r="F47" s="43">
        <f t="shared" si="3"/>
        <v>17.870090692676154</v>
      </c>
    </row>
    <row r="48" spans="1:6" ht="15.75" thickBot="1" x14ac:dyDescent="0.3">
      <c r="A48" s="90"/>
      <c r="B48" s="76" t="s">
        <v>73</v>
      </c>
      <c r="C48" s="47">
        <v>4243591.2799999993</v>
      </c>
      <c r="D48" s="47">
        <v>2577340.17</v>
      </c>
      <c r="E48" s="35">
        <f t="shared" si="2"/>
        <v>-1666251.1099999994</v>
      </c>
      <c r="F48" s="43">
        <f t="shared" si="3"/>
        <v>-0.39265117681173095</v>
      </c>
    </row>
    <row r="49" spans="1:6" ht="15.75" thickBot="1" x14ac:dyDescent="0.3">
      <c r="A49" s="90"/>
      <c r="B49" s="76" t="s">
        <v>77</v>
      </c>
      <c r="C49" s="47">
        <v>1024720.2899999999</v>
      </c>
      <c r="D49" s="47">
        <v>881983.51</v>
      </c>
      <c r="E49" s="35">
        <f t="shared" si="2"/>
        <v>-142736.77999999991</v>
      </c>
      <c r="F49" s="43">
        <f t="shared" si="3"/>
        <v>-0.13929340659391054</v>
      </c>
    </row>
    <row r="50" spans="1:6" ht="15.75" thickBot="1" x14ac:dyDescent="0.3">
      <c r="A50" s="90"/>
      <c r="B50" s="76" t="s">
        <v>75</v>
      </c>
      <c r="C50" s="47">
        <v>7848.4</v>
      </c>
      <c r="D50" s="47"/>
      <c r="E50" s="35">
        <f t="shared" si="2"/>
        <v>-7848.4</v>
      </c>
      <c r="F50" s="43">
        <f t="shared" si="3"/>
        <v>-1</v>
      </c>
    </row>
    <row r="51" spans="1:6" ht="15.75" thickBot="1" x14ac:dyDescent="0.3">
      <c r="A51" s="90"/>
      <c r="B51" s="76" t="s">
        <v>79</v>
      </c>
      <c r="C51" s="47">
        <v>91803</v>
      </c>
      <c r="D51" s="47">
        <v>196163.6</v>
      </c>
      <c r="E51" s="35">
        <f t="shared" si="2"/>
        <v>104360.6</v>
      </c>
      <c r="F51" s="43">
        <f t="shared" si="3"/>
        <v>1.136788558108123</v>
      </c>
    </row>
    <row r="52" spans="1:6" ht="15.75" thickBot="1" x14ac:dyDescent="0.3">
      <c r="A52" s="90"/>
      <c r="B52" s="76" t="s">
        <v>70</v>
      </c>
      <c r="C52" s="47">
        <v>5618037.8800000018</v>
      </c>
      <c r="D52" s="47">
        <v>17849704.560000002</v>
      </c>
      <c r="E52" s="35">
        <f t="shared" si="2"/>
        <v>12231666.68</v>
      </c>
      <c r="F52" s="43">
        <f t="shared" si="3"/>
        <v>2.1772132800215287</v>
      </c>
    </row>
    <row r="53" spans="1:6" ht="15.75" thickBot="1" x14ac:dyDescent="0.3">
      <c r="A53" s="90"/>
      <c r="B53" s="76" t="s">
        <v>72</v>
      </c>
      <c r="C53" s="47">
        <v>86441.5</v>
      </c>
      <c r="D53" s="47">
        <v>1044690.75</v>
      </c>
      <c r="E53" s="35">
        <f>D53-C53</f>
        <v>958249.25</v>
      </c>
      <c r="F53" s="43">
        <f t="shared" si="3"/>
        <v>11.085523157279779</v>
      </c>
    </row>
    <row r="54" spans="1:6" ht="15.75" thickBot="1" x14ac:dyDescent="0.3">
      <c r="A54" s="90"/>
      <c r="B54" s="76" t="s">
        <v>71</v>
      </c>
      <c r="C54" s="47">
        <v>11579679.130000001</v>
      </c>
      <c r="D54" s="47">
        <v>14857922.930000002</v>
      </c>
      <c r="E54" s="35">
        <f t="shared" si="2"/>
        <v>3278243.8000000007</v>
      </c>
      <c r="F54" s="43">
        <f>E54/C54</f>
        <v>0.28310316401660091</v>
      </c>
    </row>
    <row r="55" spans="1:6" ht="15.75" thickBot="1" x14ac:dyDescent="0.3">
      <c r="A55" s="90"/>
      <c r="B55" s="76" t="s">
        <v>68</v>
      </c>
      <c r="C55" s="47">
        <v>32049079.329999998</v>
      </c>
      <c r="D55" s="47">
        <v>37103744.619999997</v>
      </c>
      <c r="E55" s="35">
        <f t="shared" si="2"/>
        <v>5054665.2899999991</v>
      </c>
      <c r="F55" s="43">
        <f t="shared" si="3"/>
        <v>0.15771639609218063</v>
      </c>
    </row>
    <row r="56" spans="1:6" ht="15.75" thickBot="1" x14ac:dyDescent="0.3">
      <c r="A56" s="90"/>
      <c r="B56" s="76" t="s">
        <v>69</v>
      </c>
      <c r="C56" s="47">
        <v>292036.95999999996</v>
      </c>
      <c r="D56" s="47"/>
      <c r="E56" s="35">
        <f t="shared" si="2"/>
        <v>-292036.95999999996</v>
      </c>
      <c r="F56" s="43">
        <f t="shared" si="3"/>
        <v>-1</v>
      </c>
    </row>
    <row r="57" spans="1:6" ht="15.75" thickBot="1" x14ac:dyDescent="0.3">
      <c r="A57" s="90"/>
      <c r="B57" s="76" t="s">
        <v>17</v>
      </c>
      <c r="C57" s="47">
        <v>2489667.9900000002</v>
      </c>
      <c r="D57" s="47">
        <v>4646165.9099999992</v>
      </c>
      <c r="E57" s="35">
        <f t="shared" si="2"/>
        <v>2156497.919999999</v>
      </c>
      <c r="F57" s="43">
        <f t="shared" si="3"/>
        <v>0.8661789156874683</v>
      </c>
    </row>
    <row r="58" spans="1:6" ht="15.75" thickBot="1" x14ac:dyDescent="0.3">
      <c r="A58" s="90"/>
      <c r="B58" s="76" t="s">
        <v>67</v>
      </c>
      <c r="C58" s="47">
        <v>39841474.939999998</v>
      </c>
      <c r="D58" s="47">
        <v>43632107.279999986</v>
      </c>
      <c r="E58" s="35">
        <f t="shared" si="2"/>
        <v>3790632.3399999887</v>
      </c>
      <c r="F58" s="43">
        <f t="shared" si="3"/>
        <v>9.5142871736263804E-2</v>
      </c>
    </row>
    <row r="59" spans="1:6" ht="15.75" thickBot="1" x14ac:dyDescent="0.3">
      <c r="A59" s="90"/>
      <c r="B59" s="76" t="s">
        <v>188</v>
      </c>
      <c r="C59" s="47">
        <v>35000</v>
      </c>
      <c r="D59" s="47"/>
      <c r="E59" s="35">
        <f>D59-C59</f>
        <v>-35000</v>
      </c>
      <c r="F59" s="43">
        <f>E59/C59</f>
        <v>-1</v>
      </c>
    </row>
    <row r="60" spans="1:6" ht="15.75" thickBot="1" x14ac:dyDescent="0.3">
      <c r="A60" s="90"/>
      <c r="B60" s="77" t="s">
        <v>215</v>
      </c>
      <c r="C60" s="87">
        <v>145352262.59999996</v>
      </c>
      <c r="D60" s="48">
        <v>182459720.58999997</v>
      </c>
      <c r="E60" s="38">
        <f t="shared" ref="E60:E72" si="4">D60-C60</f>
        <v>37107457.99000001</v>
      </c>
      <c r="F60" s="44">
        <f t="shared" ref="F60:F70" si="5">E60/C60</f>
        <v>0.25529329455377886</v>
      </c>
    </row>
    <row r="61" spans="1:6" ht="15.75" thickBot="1" x14ac:dyDescent="0.3">
      <c r="A61" s="90" t="s">
        <v>189</v>
      </c>
      <c r="B61" s="76" t="s">
        <v>83</v>
      </c>
      <c r="C61" s="47">
        <v>340336.75</v>
      </c>
      <c r="D61" s="47">
        <v>742081.25</v>
      </c>
      <c r="E61" s="35">
        <f t="shared" si="4"/>
        <v>401744.5</v>
      </c>
      <c r="F61" s="43">
        <f t="shared" si="5"/>
        <v>1.1804323218106771</v>
      </c>
    </row>
    <row r="62" spans="1:6" ht="15.75" thickBot="1" x14ac:dyDescent="0.3">
      <c r="A62" s="90"/>
      <c r="B62" s="76" t="s">
        <v>86</v>
      </c>
      <c r="C62" s="47">
        <v>162946.82</v>
      </c>
      <c r="D62" s="47">
        <v>403702.73</v>
      </c>
      <c r="E62" s="35">
        <f t="shared" si="4"/>
        <v>240755.90999999997</v>
      </c>
      <c r="F62" s="43">
        <f t="shared" si="5"/>
        <v>1.4775121723762388</v>
      </c>
    </row>
    <row r="63" spans="1:6" ht="15.75" thickBot="1" x14ac:dyDescent="0.3">
      <c r="A63" s="90"/>
      <c r="B63" s="76" t="s">
        <v>10</v>
      </c>
      <c r="C63" s="47">
        <v>516855.50999999995</v>
      </c>
      <c r="D63" s="47">
        <v>987059.05999999994</v>
      </c>
      <c r="E63" s="35">
        <f t="shared" si="4"/>
        <v>470203.55</v>
      </c>
      <c r="F63" s="43">
        <f t="shared" si="5"/>
        <v>0.90973887460346514</v>
      </c>
    </row>
    <row r="64" spans="1:6" ht="15.75" thickBot="1" x14ac:dyDescent="0.3">
      <c r="A64" s="90"/>
      <c r="B64" s="76" t="s">
        <v>11</v>
      </c>
      <c r="C64" s="47">
        <v>1942655.5899999999</v>
      </c>
      <c r="D64" s="47">
        <v>2278265.8199999998</v>
      </c>
      <c r="E64" s="35">
        <f t="shared" si="4"/>
        <v>335610.23</v>
      </c>
      <c r="F64" s="43">
        <f t="shared" si="5"/>
        <v>0.17275848159992169</v>
      </c>
    </row>
    <row r="65" spans="1:6" ht="15.75" thickBot="1" x14ac:dyDescent="0.3">
      <c r="A65" s="90"/>
      <c r="B65" s="76" t="s">
        <v>84</v>
      </c>
      <c r="C65" s="47">
        <v>311999.97000000003</v>
      </c>
      <c r="D65" s="47">
        <v>292967.99</v>
      </c>
      <c r="E65" s="35">
        <f t="shared" si="4"/>
        <v>-19031.98000000004</v>
      </c>
      <c r="F65" s="43">
        <f t="shared" si="5"/>
        <v>-6.0999941762815035E-2</v>
      </c>
    </row>
    <row r="66" spans="1:6" ht="15.75" thickBot="1" x14ac:dyDescent="0.3">
      <c r="A66" s="90"/>
      <c r="B66" s="76" t="s">
        <v>82</v>
      </c>
      <c r="C66" s="47">
        <v>6237532.3100000015</v>
      </c>
      <c r="D66" s="47">
        <v>2127502.0700000003</v>
      </c>
      <c r="E66" s="35">
        <f t="shared" si="4"/>
        <v>-4110030.2400000012</v>
      </c>
      <c r="F66" s="43">
        <f t="shared" si="5"/>
        <v>-0.65891927059212307</v>
      </c>
    </row>
    <row r="67" spans="1:6" ht="15.75" thickBot="1" x14ac:dyDescent="0.3">
      <c r="A67" s="90"/>
      <c r="B67" s="76" t="s">
        <v>12</v>
      </c>
      <c r="C67" s="47">
        <v>3509626.5</v>
      </c>
      <c r="D67" s="47">
        <v>5378155.75</v>
      </c>
      <c r="E67" s="35">
        <f t="shared" si="4"/>
        <v>1868529.25</v>
      </c>
      <c r="F67" s="43">
        <f t="shared" si="5"/>
        <v>0.53240116861438103</v>
      </c>
    </row>
    <row r="68" spans="1:6" ht="15.75" thickBot="1" x14ac:dyDescent="0.3">
      <c r="A68" s="90"/>
      <c r="B68" s="76" t="s">
        <v>81</v>
      </c>
      <c r="C68" s="47">
        <v>13171404.509999998</v>
      </c>
      <c r="D68" s="47">
        <v>12832097.950000001</v>
      </c>
      <c r="E68" s="35">
        <f t="shared" si="4"/>
        <v>-339306.5599999968</v>
      </c>
      <c r="F68" s="43">
        <f t="shared" si="5"/>
        <v>-2.5760848795008031E-2</v>
      </c>
    </row>
    <row r="69" spans="1:6" ht="15.75" thickBot="1" x14ac:dyDescent="0.3">
      <c r="A69" s="90"/>
      <c r="B69" s="76" t="s">
        <v>80</v>
      </c>
      <c r="C69" s="47">
        <v>3607464.4799999995</v>
      </c>
      <c r="D69" s="47">
        <v>4469401.6900000004</v>
      </c>
      <c r="E69" s="35">
        <f t="shared" si="4"/>
        <v>861937.21000000089</v>
      </c>
      <c r="F69" s="43">
        <f t="shared" si="5"/>
        <v>0.23893158609838924</v>
      </c>
    </row>
    <row r="70" spans="1:6" ht="15.75" thickBot="1" x14ac:dyDescent="0.3">
      <c r="A70" s="90"/>
      <c r="B70" s="76" t="s">
        <v>85</v>
      </c>
      <c r="C70" s="47">
        <v>3074139.4099999997</v>
      </c>
      <c r="D70" s="47">
        <v>3310008.58</v>
      </c>
      <c r="E70" s="35">
        <f t="shared" si="4"/>
        <v>235869.17000000039</v>
      </c>
      <c r="F70" s="43">
        <f t="shared" si="5"/>
        <v>7.672689443840168E-2</v>
      </c>
    </row>
    <row r="71" spans="1:6" ht="15.75" thickBot="1" x14ac:dyDescent="0.3">
      <c r="A71" s="90"/>
      <c r="B71" s="77" t="s">
        <v>215</v>
      </c>
      <c r="C71" s="87">
        <v>32874961.850000001</v>
      </c>
      <c r="D71" s="48">
        <v>32821242.890000001</v>
      </c>
      <c r="E71" s="38">
        <f t="shared" si="4"/>
        <v>-53718.960000000894</v>
      </c>
      <c r="F71" s="44">
        <f>E71/C71</f>
        <v>-1.6340387023141411E-3</v>
      </c>
    </row>
    <row r="72" spans="1:6" ht="15.75" thickBot="1" x14ac:dyDescent="0.3">
      <c r="A72" s="90" t="s">
        <v>18</v>
      </c>
      <c r="B72" s="76" t="s">
        <v>117</v>
      </c>
      <c r="C72" s="47">
        <v>-207536</v>
      </c>
      <c r="D72" s="47">
        <v>182863.5</v>
      </c>
      <c r="E72" s="35">
        <f t="shared" si="4"/>
        <v>390399.5</v>
      </c>
      <c r="F72" s="36">
        <f t="shared" ref="F72" si="6">E72/C72</f>
        <v>-1.8811170110245934</v>
      </c>
    </row>
    <row r="73" spans="1:6" ht="15.75" thickBot="1" x14ac:dyDescent="0.3">
      <c r="A73" s="90"/>
      <c r="B73" s="76" t="s">
        <v>19</v>
      </c>
      <c r="C73" s="47">
        <v>12206.5</v>
      </c>
      <c r="D73" s="47">
        <v>11857.5</v>
      </c>
      <c r="E73" s="35">
        <f t="shared" ref="E73:E87" si="7">D73-C73</f>
        <v>-349</v>
      </c>
      <c r="F73" s="36">
        <f t="shared" ref="F73:F87" si="8">E73/C73</f>
        <v>-2.8591324294433295E-2</v>
      </c>
    </row>
    <row r="74" spans="1:6" ht="15.75" thickBot="1" x14ac:dyDescent="0.3">
      <c r="A74" s="90"/>
      <c r="B74" s="76" t="s">
        <v>20</v>
      </c>
      <c r="C74" s="47">
        <v>442733.23</v>
      </c>
      <c r="D74" s="47">
        <v>190091</v>
      </c>
      <c r="E74" s="35">
        <f t="shared" si="7"/>
        <v>-252642.22999999998</v>
      </c>
      <c r="F74" s="36">
        <f t="shared" si="8"/>
        <v>-0.57064212234532297</v>
      </c>
    </row>
    <row r="75" spans="1:6" ht="15.75" thickBot="1" x14ac:dyDescent="0.3">
      <c r="A75" s="90"/>
      <c r="B75" s="76" t="s">
        <v>21</v>
      </c>
      <c r="C75" s="47">
        <v>939607.7300000001</v>
      </c>
      <c r="D75" s="47">
        <v>1471940.68</v>
      </c>
      <c r="E75" s="35">
        <f t="shared" si="7"/>
        <v>532332.94999999984</v>
      </c>
      <c r="F75" s="36">
        <f t="shared" si="8"/>
        <v>0.56654807426924825</v>
      </c>
    </row>
    <row r="76" spans="1:6" ht="15.75" thickBot="1" x14ac:dyDescent="0.3">
      <c r="A76" s="90"/>
      <c r="B76" s="76" t="s">
        <v>122</v>
      </c>
      <c r="C76" s="47">
        <v>25000</v>
      </c>
      <c r="D76" s="47">
        <v>5000</v>
      </c>
      <c r="E76" s="35">
        <f t="shared" si="7"/>
        <v>-20000</v>
      </c>
      <c r="F76" s="36">
        <f t="shared" si="8"/>
        <v>-0.8</v>
      </c>
    </row>
    <row r="77" spans="1:6" ht="15.75" thickBot="1" x14ac:dyDescent="0.3">
      <c r="A77" s="90"/>
      <c r="B77" s="76" t="s">
        <v>123</v>
      </c>
      <c r="C77" s="47">
        <v>206977.11</v>
      </c>
      <c r="D77" s="47">
        <v>478048</v>
      </c>
      <c r="E77" s="35">
        <f t="shared" si="7"/>
        <v>271070.89</v>
      </c>
      <c r="F77" s="36">
        <f t="shared" si="8"/>
        <v>1.3096660302194771</v>
      </c>
    </row>
    <row r="78" spans="1:6" ht="15.75" thickBot="1" x14ac:dyDescent="0.3">
      <c r="A78" s="90"/>
      <c r="B78" s="76" t="s">
        <v>22</v>
      </c>
      <c r="C78" s="47">
        <v>232756.02</v>
      </c>
      <c r="D78" s="47">
        <v>138573</v>
      </c>
      <c r="E78" s="35">
        <f t="shared" si="7"/>
        <v>-94183.01999999999</v>
      </c>
      <c r="F78" s="36">
        <f t="shared" si="8"/>
        <v>-0.40464268120755797</v>
      </c>
    </row>
    <row r="79" spans="1:6" ht="15.75" thickBot="1" x14ac:dyDescent="0.3">
      <c r="A79" s="90"/>
      <c r="B79" s="76" t="s">
        <v>23</v>
      </c>
      <c r="C79" s="47">
        <v>384087.74</v>
      </c>
      <c r="D79" s="47">
        <v>248671</v>
      </c>
      <c r="E79" s="35">
        <f t="shared" si="7"/>
        <v>-135416.74</v>
      </c>
      <c r="F79" s="36">
        <f t="shared" si="8"/>
        <v>-0.35256720248347423</v>
      </c>
    </row>
    <row r="80" spans="1:6" ht="15.75" thickBot="1" x14ac:dyDescent="0.3">
      <c r="A80" s="90"/>
      <c r="B80" s="76" t="s">
        <v>120</v>
      </c>
      <c r="C80" s="47">
        <v>188348.78</v>
      </c>
      <c r="D80" s="47">
        <v>395022.08000000002</v>
      </c>
      <c r="E80" s="35">
        <f t="shared" si="7"/>
        <v>206673.30000000002</v>
      </c>
      <c r="F80" s="36">
        <f t="shared" si="8"/>
        <v>1.0972903567519792</v>
      </c>
    </row>
    <row r="81" spans="1:6" ht="15.75" thickBot="1" x14ac:dyDescent="0.3">
      <c r="A81" s="90"/>
      <c r="B81" s="76" t="s">
        <v>119</v>
      </c>
      <c r="C81" s="47">
        <v>944628.81</v>
      </c>
      <c r="D81" s="47">
        <v>502776.58</v>
      </c>
      <c r="E81" s="35">
        <f t="shared" si="7"/>
        <v>-441852.23000000004</v>
      </c>
      <c r="F81" s="36">
        <f t="shared" si="8"/>
        <v>-0.46775222745958811</v>
      </c>
    </row>
    <row r="82" spans="1:6" ht="15.75" thickBot="1" x14ac:dyDescent="0.3">
      <c r="A82" s="90"/>
      <c r="B82" s="76" t="s">
        <v>121</v>
      </c>
      <c r="C82" s="47">
        <v>426761.44999999995</v>
      </c>
      <c r="D82" s="47">
        <v>460506.05999999994</v>
      </c>
      <c r="E82" s="35">
        <f t="shared" si="7"/>
        <v>33744.609999999986</v>
      </c>
      <c r="F82" s="36">
        <f t="shared" si="8"/>
        <v>7.9071364107512504E-2</v>
      </c>
    </row>
    <row r="83" spans="1:6" ht="15.75" thickBot="1" x14ac:dyDescent="0.3">
      <c r="A83" s="90"/>
      <c r="B83" s="76" t="s">
        <v>118</v>
      </c>
      <c r="C83" s="47">
        <v>242146.59</v>
      </c>
      <c r="D83" s="47">
        <v>169805</v>
      </c>
      <c r="E83" s="35">
        <f t="shared" si="7"/>
        <v>-72341.59</v>
      </c>
      <c r="F83" s="36">
        <f t="shared" si="8"/>
        <v>-0.29875122338084548</v>
      </c>
    </row>
    <row r="84" spans="1:6" ht="15.75" thickBot="1" x14ac:dyDescent="0.3">
      <c r="A84" s="90"/>
      <c r="B84" s="77" t="s">
        <v>215</v>
      </c>
      <c r="C84" s="87">
        <v>3837717.96</v>
      </c>
      <c r="D84" s="48">
        <v>4255154.4000000004</v>
      </c>
      <c r="E84" s="38">
        <f t="shared" si="7"/>
        <v>417436.44000000041</v>
      </c>
      <c r="F84" s="44">
        <f t="shared" si="8"/>
        <v>0.10877204743831681</v>
      </c>
    </row>
    <row r="85" spans="1:6" ht="15.75" thickBot="1" x14ac:dyDescent="0.3">
      <c r="A85" s="90" t="s">
        <v>25</v>
      </c>
      <c r="B85" s="76" t="s">
        <v>143</v>
      </c>
      <c r="C85" s="47">
        <v>2614779.5199999996</v>
      </c>
      <c r="D85" s="47">
        <v>2617751.7699999996</v>
      </c>
      <c r="E85" s="28">
        <f>D85-C85</f>
        <v>2972.25</v>
      </c>
      <c r="F85" s="29">
        <f>E85/C85</f>
        <v>1.1367115189887982E-3</v>
      </c>
    </row>
    <row r="86" spans="1:6" ht="15.75" thickBot="1" x14ac:dyDescent="0.3">
      <c r="A86" s="90"/>
      <c r="B86" s="76" t="s">
        <v>141</v>
      </c>
      <c r="C86" s="47">
        <v>3536755.88</v>
      </c>
      <c r="D86" s="47">
        <v>5100390.33</v>
      </c>
      <c r="E86" s="28">
        <f t="shared" si="7"/>
        <v>1563634.4500000002</v>
      </c>
      <c r="F86" s="29">
        <f t="shared" si="8"/>
        <v>0.44210980431027097</v>
      </c>
    </row>
    <row r="87" spans="1:6" ht="15.75" thickBot="1" x14ac:dyDescent="0.3">
      <c r="A87" s="90"/>
      <c r="B87" s="76" t="s">
        <v>142</v>
      </c>
      <c r="C87" s="47">
        <v>8320137.5099999998</v>
      </c>
      <c r="D87" s="47">
        <v>8275226.4000000004</v>
      </c>
      <c r="E87" s="28">
        <f t="shared" si="7"/>
        <v>-44911.109999999404</v>
      </c>
      <c r="F87" s="29">
        <f t="shared" si="8"/>
        <v>-5.3978807376705729E-3</v>
      </c>
    </row>
    <row r="88" spans="1:6" ht="15.75" thickBot="1" x14ac:dyDescent="0.3">
      <c r="A88" s="90"/>
      <c r="B88" s="76" t="s">
        <v>140</v>
      </c>
      <c r="C88" s="47">
        <v>7905739</v>
      </c>
      <c r="D88" s="47">
        <v>533399.15</v>
      </c>
      <c r="E88" s="28">
        <f>D88-C88</f>
        <v>-7372339.8499999996</v>
      </c>
      <c r="F88" s="29">
        <f>E88/C88</f>
        <v>-0.93253013412155394</v>
      </c>
    </row>
    <row r="89" spans="1:6" ht="15.75" thickBot="1" x14ac:dyDescent="0.3">
      <c r="A89" s="84"/>
      <c r="B89" s="77" t="s">
        <v>215</v>
      </c>
      <c r="C89" s="87">
        <v>22377411.91</v>
      </c>
      <c r="D89" s="48">
        <v>16526767.65</v>
      </c>
      <c r="E89" s="51">
        <f>D89-C89</f>
        <v>-5850644.2599999998</v>
      </c>
      <c r="F89" s="52">
        <f>E89/C89</f>
        <v>-0.26145312440646762</v>
      </c>
    </row>
    <row r="90" spans="1:6" ht="15.75" thickBot="1" x14ac:dyDescent="0.3">
      <c r="A90" s="90" t="s">
        <v>26</v>
      </c>
      <c r="B90" s="76" t="s">
        <v>237</v>
      </c>
      <c r="C90" s="47">
        <v>232592.14</v>
      </c>
      <c r="D90" s="47">
        <v>85000</v>
      </c>
      <c r="E90" s="28">
        <f t="shared" ref="E90" si="9">D90-C90</f>
        <v>-147592.14000000001</v>
      </c>
      <c r="F90" s="29">
        <f t="shared" ref="F90" si="10">E90/C90</f>
        <v>-0.63455342901957046</v>
      </c>
    </row>
    <row r="91" spans="1:6" ht="15.75" thickBot="1" x14ac:dyDescent="0.3">
      <c r="A91" s="90"/>
      <c r="B91" s="76" t="s">
        <v>128</v>
      </c>
      <c r="C91" s="47">
        <v>1500</v>
      </c>
      <c r="D91" s="47">
        <v>9228.48</v>
      </c>
      <c r="E91" s="28">
        <f t="shared" ref="E91:E97" si="11">D91-C91</f>
        <v>7728.48</v>
      </c>
      <c r="F91" s="29">
        <f t="shared" ref="F91:F97" si="12">E91/C91</f>
        <v>5.1523199999999996</v>
      </c>
    </row>
    <row r="92" spans="1:6" ht="15.75" thickBot="1" x14ac:dyDescent="0.3">
      <c r="A92" s="90"/>
      <c r="B92" s="76" t="s">
        <v>127</v>
      </c>
      <c r="C92" s="47">
        <v>5095822.8499999996</v>
      </c>
      <c r="D92" s="47">
        <v>6213504.5</v>
      </c>
      <c r="E92" s="28">
        <f t="shared" si="11"/>
        <v>1117681.6500000004</v>
      </c>
      <c r="F92" s="29">
        <f t="shared" si="12"/>
        <v>0.21933290911005676</v>
      </c>
    </row>
    <row r="93" spans="1:6" ht="15.75" thickBot="1" x14ac:dyDescent="0.3">
      <c r="A93" s="90"/>
      <c r="B93" s="76" t="s">
        <v>27</v>
      </c>
      <c r="C93" s="47">
        <v>2785928.37</v>
      </c>
      <c r="D93" s="47">
        <v>3404310.69</v>
      </c>
      <c r="E93" s="28">
        <f t="shared" si="11"/>
        <v>618382.31999999983</v>
      </c>
      <c r="F93" s="29">
        <f t="shared" si="12"/>
        <v>0.22196633863920909</v>
      </c>
    </row>
    <row r="94" spans="1:6" ht="15.75" thickBot="1" x14ac:dyDescent="0.3">
      <c r="A94" s="90"/>
      <c r="B94" s="76" t="s">
        <v>126</v>
      </c>
      <c r="C94" s="47">
        <v>20727468.490000002</v>
      </c>
      <c r="D94" s="47">
        <v>8184898.5599999987</v>
      </c>
      <c r="E94" s="28">
        <f t="shared" si="11"/>
        <v>-12542569.930000003</v>
      </c>
      <c r="F94" s="29">
        <f t="shared" si="12"/>
        <v>-0.60511827269457363</v>
      </c>
    </row>
    <row r="95" spans="1:6" ht="15.75" thickBot="1" x14ac:dyDescent="0.3">
      <c r="A95" s="90"/>
      <c r="B95" s="76" t="s">
        <v>29</v>
      </c>
      <c r="C95" s="47">
        <v>2379906.81</v>
      </c>
      <c r="D95" s="47">
        <v>2195335.85</v>
      </c>
      <c r="E95" s="28">
        <f t="shared" si="11"/>
        <v>-184570.95999999996</v>
      </c>
      <c r="F95" s="29">
        <f t="shared" si="12"/>
        <v>-7.7553860186651571E-2</v>
      </c>
    </row>
    <row r="96" spans="1:6" ht="15.75" thickBot="1" x14ac:dyDescent="0.3">
      <c r="A96" s="90"/>
      <c r="B96" s="76" t="s">
        <v>124</v>
      </c>
      <c r="C96" s="47">
        <v>15638122.379999999</v>
      </c>
      <c r="D96" s="47">
        <v>16800895.450000003</v>
      </c>
      <c r="E96" s="28">
        <f t="shared" si="11"/>
        <v>1162773.070000004</v>
      </c>
      <c r="F96" s="29">
        <f t="shared" si="12"/>
        <v>7.4355030722045301E-2</v>
      </c>
    </row>
    <row r="97" spans="1:6" ht="15.75" thickBot="1" x14ac:dyDescent="0.3">
      <c r="A97" s="90"/>
      <c r="B97" s="76" t="s">
        <v>125</v>
      </c>
      <c r="C97" s="47">
        <v>13654601.300000003</v>
      </c>
      <c r="D97" s="47">
        <v>15154902.929999998</v>
      </c>
      <c r="E97" s="28">
        <f t="shared" si="11"/>
        <v>1500301.6299999952</v>
      </c>
      <c r="F97" s="29">
        <f t="shared" si="12"/>
        <v>0.10987516933211335</v>
      </c>
    </row>
    <row r="98" spans="1:6" ht="15.75" thickBot="1" x14ac:dyDescent="0.3">
      <c r="A98" s="90"/>
      <c r="B98" s="76" t="s">
        <v>129</v>
      </c>
      <c r="C98" s="47">
        <v>17411650.32</v>
      </c>
      <c r="D98" s="47">
        <v>11590579.790000001</v>
      </c>
      <c r="E98" s="28">
        <f>D98-C98</f>
        <v>-5821070.5299999993</v>
      </c>
      <c r="F98" s="29">
        <f>E98/C98</f>
        <v>-0.33432043620320073</v>
      </c>
    </row>
    <row r="99" spans="1:6" ht="15.75" thickBot="1" x14ac:dyDescent="0.3">
      <c r="A99" s="90"/>
      <c r="B99" s="77" t="s">
        <v>215</v>
      </c>
      <c r="C99" s="87">
        <v>77927592.659999996</v>
      </c>
      <c r="D99" s="48">
        <v>63638656.25</v>
      </c>
      <c r="E99" s="51">
        <f t="shared" ref="E99:E131" si="13">D99-C99</f>
        <v>-14288936.409999996</v>
      </c>
      <c r="F99" s="52">
        <f t="shared" ref="F99:F131" si="14">E99/C99</f>
        <v>-0.18336170696742779</v>
      </c>
    </row>
    <row r="100" spans="1:6" ht="15.75" thickBot="1" x14ac:dyDescent="0.3">
      <c r="A100" s="90" t="s">
        <v>31</v>
      </c>
      <c r="B100" s="76" t="s">
        <v>190</v>
      </c>
      <c r="C100" s="47">
        <v>368343.56</v>
      </c>
      <c r="D100" s="47">
        <v>740950.07</v>
      </c>
      <c r="E100" s="28">
        <f t="shared" si="13"/>
        <v>372606.50999999995</v>
      </c>
      <c r="F100" s="29">
        <f t="shared" si="14"/>
        <v>1.011573298580271</v>
      </c>
    </row>
    <row r="101" spans="1:6" ht="15.75" thickBot="1" x14ac:dyDescent="0.3">
      <c r="A101" s="90"/>
      <c r="B101" s="76" t="s">
        <v>96</v>
      </c>
      <c r="C101" s="47">
        <v>2314198.0100000007</v>
      </c>
      <c r="D101" s="47">
        <v>2764805.9099999992</v>
      </c>
      <c r="E101" s="28">
        <f t="shared" si="13"/>
        <v>450607.89999999851</v>
      </c>
      <c r="F101" s="29">
        <f t="shared" si="14"/>
        <v>0.19471449636239138</v>
      </c>
    </row>
    <row r="102" spans="1:6" ht="15.75" thickBot="1" x14ac:dyDescent="0.3">
      <c r="A102" s="90"/>
      <c r="B102" s="76" t="s">
        <v>97</v>
      </c>
      <c r="C102" s="47">
        <v>242470.32</v>
      </c>
      <c r="D102" s="47">
        <v>290914.34999999998</v>
      </c>
      <c r="E102" s="28">
        <f t="shared" si="13"/>
        <v>48444.02999999997</v>
      </c>
      <c r="F102" s="29">
        <f t="shared" si="14"/>
        <v>0.19979364897113994</v>
      </c>
    </row>
    <row r="103" spans="1:6" ht="15.75" thickBot="1" x14ac:dyDescent="0.3">
      <c r="A103" s="90"/>
      <c r="B103" s="76" t="s">
        <v>95</v>
      </c>
      <c r="C103" s="47">
        <v>3975613.0799999996</v>
      </c>
      <c r="D103" s="47">
        <v>5316377.66</v>
      </c>
      <c r="E103" s="28">
        <f t="shared" si="13"/>
        <v>1340764.5800000005</v>
      </c>
      <c r="F103" s="29">
        <f t="shared" si="14"/>
        <v>0.3372472504291088</v>
      </c>
    </row>
    <row r="104" spans="1:6" ht="15.75" thickBot="1" x14ac:dyDescent="0.3">
      <c r="A104" s="90"/>
      <c r="B104" s="76" t="s">
        <v>192</v>
      </c>
      <c r="C104" s="47">
        <v>-8448.68</v>
      </c>
      <c r="D104" s="47">
        <v>141132.6</v>
      </c>
      <c r="E104" s="28">
        <f t="shared" si="13"/>
        <v>149581.28</v>
      </c>
      <c r="F104" s="29">
        <f t="shared" si="14"/>
        <v>-17.704692330636263</v>
      </c>
    </row>
    <row r="105" spans="1:6" ht="15.75" thickBot="1" x14ac:dyDescent="0.3">
      <c r="A105" s="90"/>
      <c r="B105" s="76" t="s">
        <v>32</v>
      </c>
      <c r="C105" s="47">
        <v>2713239</v>
      </c>
      <c r="D105" s="47">
        <v>2570938.6000000006</v>
      </c>
      <c r="E105" s="28">
        <f t="shared" si="13"/>
        <v>-142300.39999999944</v>
      </c>
      <c r="F105" s="29">
        <f t="shared" si="14"/>
        <v>-5.2446688257097675E-2</v>
      </c>
    </row>
    <row r="106" spans="1:6" ht="15.75" thickBot="1" x14ac:dyDescent="0.3">
      <c r="A106" s="90"/>
      <c r="B106" s="76" t="s">
        <v>94</v>
      </c>
      <c r="C106" s="47">
        <v>795553.29</v>
      </c>
      <c r="D106" s="47">
        <v>503343.3</v>
      </c>
      <c r="E106" s="28">
        <f t="shared" si="13"/>
        <v>-292209.99000000005</v>
      </c>
      <c r="F106" s="29">
        <f t="shared" si="14"/>
        <v>-0.36730410605177694</v>
      </c>
    </row>
    <row r="107" spans="1:6" ht="15.75" thickBot="1" x14ac:dyDescent="0.3">
      <c r="A107" s="90"/>
      <c r="B107" s="76" t="s">
        <v>191</v>
      </c>
      <c r="C107" s="47">
        <v>5000</v>
      </c>
      <c r="D107" s="47">
        <v>10000</v>
      </c>
      <c r="E107" s="28">
        <f t="shared" ref="E107:E170" si="15">D107-C107</f>
        <v>5000</v>
      </c>
      <c r="F107" s="29">
        <f t="shared" ref="F107:F170" si="16">E107/C107</f>
        <v>1</v>
      </c>
    </row>
    <row r="108" spans="1:6" ht="15.75" thickBot="1" x14ac:dyDescent="0.3">
      <c r="A108" s="90"/>
      <c r="B108" s="77" t="s">
        <v>215</v>
      </c>
      <c r="C108" s="87">
        <v>10405968.580000002</v>
      </c>
      <c r="D108" s="48">
        <v>12338462.489999998</v>
      </c>
      <c r="E108" s="51">
        <f t="shared" si="15"/>
        <v>1932493.9099999964</v>
      </c>
      <c r="F108" s="52">
        <f t="shared" si="16"/>
        <v>0.18571014270734959</v>
      </c>
    </row>
    <row r="109" spans="1:6" ht="15.75" thickBot="1" x14ac:dyDescent="0.3">
      <c r="A109" s="90" t="s">
        <v>193</v>
      </c>
      <c r="B109" s="76" t="s">
        <v>194</v>
      </c>
      <c r="C109" s="47">
        <v>60862.71</v>
      </c>
      <c r="D109" s="47"/>
      <c r="E109" s="28">
        <f t="shared" si="15"/>
        <v>-60862.71</v>
      </c>
      <c r="F109" s="29">
        <f t="shared" si="16"/>
        <v>-1</v>
      </c>
    </row>
    <row r="110" spans="1:6" ht="15.75" thickBot="1" x14ac:dyDescent="0.3">
      <c r="A110" s="90"/>
      <c r="B110" s="77" t="s">
        <v>215</v>
      </c>
      <c r="C110" s="87">
        <v>60862.71</v>
      </c>
      <c r="D110" s="48"/>
      <c r="E110" s="51">
        <f t="shared" si="15"/>
        <v>-60862.71</v>
      </c>
      <c r="F110" s="52">
        <f t="shared" si="16"/>
        <v>-1</v>
      </c>
    </row>
    <row r="111" spans="1:6" ht="15.75" thickBot="1" x14ac:dyDescent="0.3">
      <c r="A111" s="90" t="s">
        <v>33</v>
      </c>
      <c r="B111" s="76" t="s">
        <v>89</v>
      </c>
      <c r="C111" s="47">
        <v>879927.35999999987</v>
      </c>
      <c r="D111" s="47">
        <v>-713.37</v>
      </c>
      <c r="E111" s="28">
        <f t="shared" si="15"/>
        <v>-880640.72999999986</v>
      </c>
      <c r="F111" s="29">
        <f t="shared" si="16"/>
        <v>-1.0008107146480818</v>
      </c>
    </row>
    <row r="112" spans="1:6" ht="15.75" thickBot="1" x14ac:dyDescent="0.3">
      <c r="A112" s="90"/>
      <c r="B112" s="76" t="s">
        <v>34</v>
      </c>
      <c r="C112" s="47">
        <v>448163.11</v>
      </c>
      <c r="D112" s="47">
        <v>1771350.44</v>
      </c>
      <c r="E112" s="28">
        <f t="shared" si="15"/>
        <v>1323187.33</v>
      </c>
      <c r="F112" s="29">
        <f t="shared" si="16"/>
        <v>2.9524681984646173</v>
      </c>
    </row>
    <row r="113" spans="1:6" ht="15.75" thickBot="1" x14ac:dyDescent="0.3">
      <c r="A113" s="90"/>
      <c r="B113" s="76" t="s">
        <v>88</v>
      </c>
      <c r="C113" s="47">
        <v>6169432.1900000004</v>
      </c>
      <c r="D113" s="47"/>
      <c r="E113" s="28">
        <f t="shared" si="15"/>
        <v>-6169432.1900000004</v>
      </c>
      <c r="F113" s="29">
        <f t="shared" si="16"/>
        <v>-1</v>
      </c>
    </row>
    <row r="114" spans="1:6" ht="15.75" thickBot="1" x14ac:dyDescent="0.3">
      <c r="A114" s="90"/>
      <c r="B114" s="77" t="s">
        <v>215</v>
      </c>
      <c r="C114" s="87">
        <v>7497522.6600000001</v>
      </c>
      <c r="D114" s="48">
        <v>1770637.0699999998</v>
      </c>
      <c r="E114" s="51">
        <f t="shared" si="15"/>
        <v>-5726885.5899999999</v>
      </c>
      <c r="F114" s="52">
        <f t="shared" si="16"/>
        <v>-0.76383704987695222</v>
      </c>
    </row>
    <row r="115" spans="1:6" ht="15.75" thickBot="1" x14ac:dyDescent="0.3">
      <c r="A115" s="90" t="s">
        <v>195</v>
      </c>
      <c r="B115" s="76" t="s">
        <v>64</v>
      </c>
      <c r="C115" s="47">
        <v>7949</v>
      </c>
      <c r="D115" s="47">
        <v>22814.2</v>
      </c>
      <c r="E115" s="28">
        <f t="shared" si="15"/>
        <v>14865.2</v>
      </c>
      <c r="F115" s="29">
        <f t="shared" si="16"/>
        <v>1.8700717071329729</v>
      </c>
    </row>
    <row r="116" spans="1:6" ht="15.75" thickBot="1" x14ac:dyDescent="0.3">
      <c r="A116" s="90"/>
      <c r="B116" s="77" t="s">
        <v>215</v>
      </c>
      <c r="C116" s="87">
        <v>7949</v>
      </c>
      <c r="D116" s="48">
        <v>22814.2</v>
      </c>
      <c r="E116" s="51">
        <f t="shared" si="15"/>
        <v>14865.2</v>
      </c>
      <c r="F116" s="52">
        <f t="shared" si="16"/>
        <v>1.8700717071329729</v>
      </c>
    </row>
    <row r="117" spans="1:6" ht="15.75" thickBot="1" x14ac:dyDescent="0.3">
      <c r="A117" s="90" t="s">
        <v>35</v>
      </c>
      <c r="B117" s="76" t="s">
        <v>87</v>
      </c>
      <c r="C117" s="47">
        <v>5819358.7000000002</v>
      </c>
      <c r="D117" s="47">
        <v>1379342.82</v>
      </c>
      <c r="E117" s="28">
        <f t="shared" si="15"/>
        <v>-4440015.88</v>
      </c>
      <c r="F117" s="29">
        <f t="shared" si="16"/>
        <v>-0.76297339773882644</v>
      </c>
    </row>
    <row r="118" spans="1:6" ht="15.75" thickBot="1" x14ac:dyDescent="0.3">
      <c r="A118" s="90"/>
      <c r="B118" s="77" t="s">
        <v>215</v>
      </c>
      <c r="C118" s="87">
        <v>5819358.7000000002</v>
      </c>
      <c r="D118" s="48">
        <v>1379342.82</v>
      </c>
      <c r="E118" s="51">
        <f t="shared" si="15"/>
        <v>-4440015.88</v>
      </c>
      <c r="F118" s="52">
        <f t="shared" si="16"/>
        <v>-0.76297339773882644</v>
      </c>
    </row>
    <row r="119" spans="1:6" ht="15.75" thickBot="1" x14ac:dyDescent="0.3">
      <c r="A119" s="90" t="s">
        <v>42</v>
      </c>
      <c r="B119" s="76" t="s">
        <v>42</v>
      </c>
      <c r="C119" s="47">
        <v>27685.41</v>
      </c>
      <c r="D119" s="47">
        <v>84022.399999999994</v>
      </c>
      <c r="E119" s="28">
        <f t="shared" si="15"/>
        <v>56336.989999999991</v>
      </c>
      <c r="F119" s="29">
        <f t="shared" si="16"/>
        <v>2.034898164773431</v>
      </c>
    </row>
    <row r="120" spans="1:6" ht="15.75" thickBot="1" x14ac:dyDescent="0.3">
      <c r="A120" s="90"/>
      <c r="B120" s="77" t="s">
        <v>215</v>
      </c>
      <c r="C120" s="87">
        <v>27685.41</v>
      </c>
      <c r="D120" s="48">
        <v>84022.399999999994</v>
      </c>
      <c r="E120" s="51">
        <f t="shared" si="15"/>
        <v>56336.989999999991</v>
      </c>
      <c r="F120" s="52">
        <f t="shared" si="16"/>
        <v>2.034898164773431</v>
      </c>
    </row>
    <row r="121" spans="1:6" ht="15.75" thickBot="1" x14ac:dyDescent="0.3">
      <c r="A121" s="90" t="s">
        <v>181</v>
      </c>
      <c r="B121" s="76" t="s">
        <v>91</v>
      </c>
      <c r="C121" s="47">
        <v>43971</v>
      </c>
      <c r="D121" s="47">
        <v>22814.2</v>
      </c>
      <c r="E121" s="28">
        <f t="shared" si="15"/>
        <v>-21156.799999999999</v>
      </c>
      <c r="F121" s="29">
        <f t="shared" si="16"/>
        <v>-0.48115348752586928</v>
      </c>
    </row>
    <row r="122" spans="1:6" ht="15.75" thickBot="1" x14ac:dyDescent="0.3">
      <c r="A122" s="90"/>
      <c r="B122" s="76" t="s">
        <v>238</v>
      </c>
      <c r="C122" s="47"/>
      <c r="D122" s="47">
        <v>0</v>
      </c>
      <c r="E122" s="28">
        <f t="shared" si="15"/>
        <v>0</v>
      </c>
      <c r="F122" s="29" t="e">
        <f t="shared" si="16"/>
        <v>#DIV/0!</v>
      </c>
    </row>
    <row r="123" spans="1:6" ht="15.75" thickBot="1" x14ac:dyDescent="0.3">
      <c r="A123" s="90"/>
      <c r="B123" s="76" t="s">
        <v>90</v>
      </c>
      <c r="C123" s="47">
        <v>146185.5</v>
      </c>
      <c r="D123" s="47">
        <v>22814.2</v>
      </c>
      <c r="E123" s="28">
        <f t="shared" si="15"/>
        <v>-123371.3</v>
      </c>
      <c r="F123" s="29">
        <f t="shared" si="16"/>
        <v>-0.84393664214303066</v>
      </c>
    </row>
    <row r="124" spans="1:6" ht="15.75" thickBot="1" x14ac:dyDescent="0.3">
      <c r="A124" s="90"/>
      <c r="B124" s="76" t="s">
        <v>61</v>
      </c>
      <c r="C124" s="47">
        <v>4420602.07</v>
      </c>
      <c r="D124" s="47">
        <v>2466531.0399999996</v>
      </c>
      <c r="E124" s="28">
        <f t="shared" si="15"/>
        <v>-1954071.0300000007</v>
      </c>
      <c r="F124" s="29">
        <f t="shared" si="16"/>
        <v>-0.44203730601791097</v>
      </c>
    </row>
    <row r="125" spans="1:6" ht="15.75" thickBot="1" x14ac:dyDescent="0.3">
      <c r="A125" s="90"/>
      <c r="B125" s="76" t="s">
        <v>62</v>
      </c>
      <c r="C125" s="47"/>
      <c r="D125" s="47">
        <v>16498.68</v>
      </c>
      <c r="E125" s="28">
        <f t="shared" si="15"/>
        <v>16498.68</v>
      </c>
      <c r="F125" s="29" t="e">
        <f t="shared" si="16"/>
        <v>#DIV/0!</v>
      </c>
    </row>
    <row r="126" spans="1:6" ht="15.75" thickBot="1" x14ac:dyDescent="0.3">
      <c r="A126" s="90"/>
      <c r="B126" s="77" t="s">
        <v>215</v>
      </c>
      <c r="C126" s="87">
        <v>4610758.57</v>
      </c>
      <c r="D126" s="48">
        <v>2528658.1199999996</v>
      </c>
      <c r="E126" s="51">
        <f t="shared" si="15"/>
        <v>-2082100.4500000007</v>
      </c>
      <c r="F126" s="52">
        <f t="shared" si="16"/>
        <v>-0.45157438160983576</v>
      </c>
    </row>
    <row r="127" spans="1:6" ht="15.75" thickBot="1" x14ac:dyDescent="0.3">
      <c r="A127" s="90" t="s">
        <v>37</v>
      </c>
      <c r="B127" s="76" t="s">
        <v>93</v>
      </c>
      <c r="C127" s="47">
        <v>578559.65</v>
      </c>
      <c r="D127" s="47">
        <v>431377.24</v>
      </c>
      <c r="E127" s="28">
        <f t="shared" si="15"/>
        <v>-147182.41000000003</v>
      </c>
      <c r="F127" s="29">
        <f t="shared" si="16"/>
        <v>-0.25439452958739867</v>
      </c>
    </row>
    <row r="128" spans="1:6" ht="15.75" thickBot="1" x14ac:dyDescent="0.3">
      <c r="A128" s="90"/>
      <c r="B128" s="76" t="s">
        <v>38</v>
      </c>
      <c r="C128" s="47">
        <v>126879.25</v>
      </c>
      <c r="D128" s="47"/>
      <c r="E128" s="28">
        <f t="shared" si="15"/>
        <v>-126879.25</v>
      </c>
      <c r="F128" s="29">
        <f t="shared" si="16"/>
        <v>-1</v>
      </c>
    </row>
    <row r="129" spans="1:6" ht="15.75" thickBot="1" x14ac:dyDescent="0.3">
      <c r="A129" s="90"/>
      <c r="B129" s="77" t="s">
        <v>215</v>
      </c>
      <c r="C129" s="87">
        <v>705438.9</v>
      </c>
      <c r="D129" s="48">
        <v>431377.24</v>
      </c>
      <c r="E129" s="51">
        <f t="shared" si="15"/>
        <v>-274061.66000000003</v>
      </c>
      <c r="F129" s="52">
        <f t="shared" si="16"/>
        <v>-0.38849808254123785</v>
      </c>
    </row>
    <row r="130" spans="1:6" ht="15.75" thickBot="1" x14ac:dyDescent="0.3">
      <c r="A130" s="90" t="s">
        <v>196</v>
      </c>
      <c r="B130" s="76" t="s">
        <v>36</v>
      </c>
      <c r="C130" s="47">
        <v>169109.36</v>
      </c>
      <c r="D130" s="47">
        <v>4616.75</v>
      </c>
      <c r="E130" s="28">
        <f t="shared" si="15"/>
        <v>-164492.60999999999</v>
      </c>
      <c r="F130" s="29">
        <f t="shared" si="16"/>
        <v>-0.9726996187555792</v>
      </c>
    </row>
    <row r="131" spans="1:6" ht="15.75" thickBot="1" x14ac:dyDescent="0.3">
      <c r="A131" s="90"/>
      <c r="B131" s="77" t="s">
        <v>215</v>
      </c>
      <c r="C131" s="87">
        <v>169109.36</v>
      </c>
      <c r="D131" s="48">
        <v>4616.75</v>
      </c>
      <c r="E131" s="51">
        <f t="shared" si="15"/>
        <v>-164492.60999999999</v>
      </c>
      <c r="F131" s="52">
        <f t="shared" si="16"/>
        <v>-0.9726996187555792</v>
      </c>
    </row>
    <row r="132" spans="1:6" ht="15.75" thickBot="1" x14ac:dyDescent="0.3">
      <c r="A132" s="90" t="s">
        <v>197</v>
      </c>
      <c r="B132" s="76" t="s">
        <v>147</v>
      </c>
      <c r="C132" s="47">
        <v>208745</v>
      </c>
      <c r="D132" s="47">
        <v>50000</v>
      </c>
      <c r="E132" s="28">
        <f t="shared" si="15"/>
        <v>-158745</v>
      </c>
      <c r="F132" s="29">
        <f t="shared" si="16"/>
        <v>-0.76047330474981434</v>
      </c>
    </row>
    <row r="133" spans="1:6" ht="15.75" thickBot="1" x14ac:dyDescent="0.3">
      <c r="A133" s="90"/>
      <c r="B133" s="76" t="s">
        <v>198</v>
      </c>
      <c r="C133" s="47">
        <v>3127770.5</v>
      </c>
      <c r="D133" s="47">
        <v>3706562.42</v>
      </c>
      <c r="E133" s="28">
        <f t="shared" si="15"/>
        <v>578791.91999999993</v>
      </c>
      <c r="F133" s="29">
        <f t="shared" si="16"/>
        <v>0.1850493570420208</v>
      </c>
    </row>
    <row r="134" spans="1:6" ht="15.75" thickBot="1" x14ac:dyDescent="0.3">
      <c r="A134" s="90"/>
      <c r="B134" s="77" t="s">
        <v>215</v>
      </c>
      <c r="C134" s="87">
        <v>3336515.5</v>
      </c>
      <c r="D134" s="48">
        <v>3756562.42</v>
      </c>
      <c r="E134" s="51">
        <f t="shared" si="15"/>
        <v>420046.91999999993</v>
      </c>
      <c r="F134" s="52">
        <f t="shared" si="16"/>
        <v>0.12589389139657822</v>
      </c>
    </row>
    <row r="135" spans="1:6" ht="15.75" thickBot="1" x14ac:dyDescent="0.3">
      <c r="A135" s="90" t="s">
        <v>199</v>
      </c>
      <c r="B135" s="76" t="s">
        <v>36</v>
      </c>
      <c r="C135" s="47">
        <v>11224</v>
      </c>
      <c r="D135" s="47">
        <v>147194</v>
      </c>
      <c r="E135" s="28">
        <f t="shared" si="15"/>
        <v>135970</v>
      </c>
      <c r="F135" s="29">
        <f t="shared" si="16"/>
        <v>12.114219529579472</v>
      </c>
    </row>
    <row r="136" spans="1:6" ht="15.75" thickBot="1" x14ac:dyDescent="0.3">
      <c r="A136" s="90"/>
      <c r="B136" s="77" t="s">
        <v>215</v>
      </c>
      <c r="C136" s="87">
        <v>11224</v>
      </c>
      <c r="D136" s="48">
        <v>147194</v>
      </c>
      <c r="E136" s="51">
        <f t="shared" si="15"/>
        <v>135970</v>
      </c>
      <c r="F136" s="52">
        <f t="shared" si="16"/>
        <v>12.114219529579472</v>
      </c>
    </row>
    <row r="137" spans="1:6" ht="15.75" thickBot="1" x14ac:dyDescent="0.3">
      <c r="A137" s="90" t="s">
        <v>200</v>
      </c>
      <c r="B137" s="76" t="s">
        <v>201</v>
      </c>
      <c r="C137" s="47">
        <v>82430</v>
      </c>
      <c r="D137" s="47">
        <v>13650085</v>
      </c>
      <c r="E137" s="28">
        <f t="shared" si="15"/>
        <v>13567655</v>
      </c>
      <c r="F137" s="29">
        <f t="shared" si="16"/>
        <v>164.59608152371709</v>
      </c>
    </row>
    <row r="138" spans="1:6" ht="15.75" thickBot="1" x14ac:dyDescent="0.3">
      <c r="A138" s="90"/>
      <c r="B138" s="77" t="s">
        <v>215</v>
      </c>
      <c r="C138" s="87">
        <v>82430</v>
      </c>
      <c r="D138" s="48">
        <v>13650085</v>
      </c>
      <c r="E138" s="51">
        <f t="shared" si="15"/>
        <v>13567655</v>
      </c>
      <c r="F138" s="52">
        <f t="shared" si="16"/>
        <v>164.59608152371709</v>
      </c>
    </row>
    <row r="139" spans="1:6" ht="15.75" thickBot="1" x14ac:dyDescent="0.3">
      <c r="A139" s="90" t="s">
        <v>39</v>
      </c>
      <c r="B139" s="76" t="s">
        <v>40</v>
      </c>
      <c r="C139" s="47">
        <v>0</v>
      </c>
      <c r="D139" s="47"/>
      <c r="E139" s="28">
        <f t="shared" si="15"/>
        <v>0</v>
      </c>
      <c r="F139" s="29" t="e">
        <f t="shared" si="16"/>
        <v>#DIV/0!</v>
      </c>
    </row>
    <row r="140" spans="1:6" ht="15.75" thickBot="1" x14ac:dyDescent="0.3">
      <c r="A140" s="90"/>
      <c r="B140" s="77" t="s">
        <v>215</v>
      </c>
      <c r="C140" s="87">
        <v>0</v>
      </c>
      <c r="D140" s="48"/>
      <c r="E140" s="51">
        <f t="shared" si="15"/>
        <v>0</v>
      </c>
      <c r="F140" s="52" t="e">
        <f t="shared" si="16"/>
        <v>#DIV/0!</v>
      </c>
    </row>
    <row r="141" spans="1:6" ht="15.75" thickBot="1" x14ac:dyDescent="0.3">
      <c r="A141" s="90" t="s">
        <v>202</v>
      </c>
      <c r="B141" s="76" t="s">
        <v>132</v>
      </c>
      <c r="C141" s="47">
        <v>2235972.7000000002</v>
      </c>
      <c r="D141" s="47">
        <v>3564454.1</v>
      </c>
      <c r="E141" s="28">
        <f t="shared" si="15"/>
        <v>1328481.3999999999</v>
      </c>
      <c r="F141" s="29">
        <f t="shared" si="16"/>
        <v>0.5941402594047771</v>
      </c>
    </row>
    <row r="142" spans="1:6" ht="15.75" thickBot="1" x14ac:dyDescent="0.3">
      <c r="A142" s="90"/>
      <c r="B142" s="76" t="s">
        <v>133</v>
      </c>
      <c r="C142" s="47">
        <v>1500780.5499999998</v>
      </c>
      <c r="D142" s="47">
        <v>1987719.61</v>
      </c>
      <c r="E142" s="28">
        <f t="shared" si="15"/>
        <v>486939.06000000029</v>
      </c>
      <c r="F142" s="29">
        <f t="shared" si="16"/>
        <v>0.32445720328664995</v>
      </c>
    </row>
    <row r="143" spans="1:6" ht="15.75" thickBot="1" x14ac:dyDescent="0.3">
      <c r="A143" s="90"/>
      <c r="B143" s="76" t="s">
        <v>137</v>
      </c>
      <c r="C143" s="47">
        <v>67390</v>
      </c>
      <c r="D143" s="47">
        <v>503214.82</v>
      </c>
      <c r="E143" s="28">
        <f t="shared" si="15"/>
        <v>435824.82</v>
      </c>
      <c r="F143" s="29">
        <f t="shared" si="16"/>
        <v>6.4672031458673391</v>
      </c>
    </row>
    <row r="144" spans="1:6" ht="15.75" thickBot="1" x14ac:dyDescent="0.3">
      <c r="A144" s="90"/>
      <c r="B144" s="76" t="s">
        <v>239</v>
      </c>
      <c r="C144" s="47"/>
      <c r="D144" s="47">
        <v>97609.4</v>
      </c>
      <c r="E144" s="28">
        <f t="shared" si="15"/>
        <v>97609.4</v>
      </c>
      <c r="F144" s="29" t="e">
        <f t="shared" si="16"/>
        <v>#DIV/0!</v>
      </c>
    </row>
    <row r="145" spans="1:6" ht="15.75" thickBot="1" x14ac:dyDescent="0.3">
      <c r="A145" s="90"/>
      <c r="B145" s="76" t="s">
        <v>134</v>
      </c>
      <c r="C145" s="47">
        <v>2535385.7499999995</v>
      </c>
      <c r="D145" s="47">
        <v>3028703.3800000004</v>
      </c>
      <c r="E145" s="28">
        <f t="shared" si="15"/>
        <v>493317.63000000082</v>
      </c>
      <c r="F145" s="29">
        <f t="shared" si="16"/>
        <v>0.19457300728301438</v>
      </c>
    </row>
    <row r="146" spans="1:6" ht="15.75" thickBot="1" x14ac:dyDescent="0.3">
      <c r="A146" s="90"/>
      <c r="B146" s="76" t="s">
        <v>240</v>
      </c>
      <c r="C146" s="47"/>
      <c r="D146" s="47">
        <v>47409.08</v>
      </c>
      <c r="E146" s="28">
        <f t="shared" si="15"/>
        <v>47409.08</v>
      </c>
      <c r="F146" s="29" t="e">
        <f t="shared" si="16"/>
        <v>#DIV/0!</v>
      </c>
    </row>
    <row r="147" spans="1:6" ht="15.75" thickBot="1" x14ac:dyDescent="0.3">
      <c r="A147" s="90"/>
      <c r="B147" s="76" t="s">
        <v>241</v>
      </c>
      <c r="C147" s="47"/>
      <c r="D147" s="47">
        <v>976.4</v>
      </c>
      <c r="E147" s="28">
        <f t="shared" si="15"/>
        <v>976.4</v>
      </c>
      <c r="F147" s="29" t="e">
        <f t="shared" si="16"/>
        <v>#DIV/0!</v>
      </c>
    </row>
    <row r="148" spans="1:6" ht="15.75" thickBot="1" x14ac:dyDescent="0.3">
      <c r="A148" s="90"/>
      <c r="B148" s="76" t="s">
        <v>136</v>
      </c>
      <c r="C148" s="47">
        <v>103162</v>
      </c>
      <c r="D148" s="47">
        <v>2500</v>
      </c>
      <c r="E148" s="28">
        <f t="shared" si="15"/>
        <v>-100662</v>
      </c>
      <c r="F148" s="29">
        <f t="shared" si="16"/>
        <v>-0.97576627052596887</v>
      </c>
    </row>
    <row r="149" spans="1:6" ht="15.75" thickBot="1" x14ac:dyDescent="0.3">
      <c r="A149" s="90"/>
      <c r="B149" s="76" t="s">
        <v>139</v>
      </c>
      <c r="C149" s="47">
        <v>12500</v>
      </c>
      <c r="D149" s="47">
        <v>45650.96</v>
      </c>
      <c r="E149" s="28">
        <f t="shared" si="15"/>
        <v>33150.959999999999</v>
      </c>
      <c r="F149" s="29">
        <f t="shared" si="16"/>
        <v>2.6520768000000001</v>
      </c>
    </row>
    <row r="150" spans="1:6" ht="15.75" thickBot="1" x14ac:dyDescent="0.3">
      <c r="A150" s="90"/>
      <c r="B150" s="76" t="s">
        <v>138</v>
      </c>
      <c r="C150" s="47">
        <v>43400</v>
      </c>
      <c r="D150" s="47">
        <v>18551.599999999999</v>
      </c>
      <c r="E150" s="28">
        <f t="shared" si="15"/>
        <v>-24848.400000000001</v>
      </c>
      <c r="F150" s="29">
        <f t="shared" si="16"/>
        <v>-0.57254377880184337</v>
      </c>
    </row>
    <row r="151" spans="1:6" ht="15.75" thickBot="1" x14ac:dyDescent="0.3">
      <c r="A151" s="90"/>
      <c r="B151" s="76" t="s">
        <v>242</v>
      </c>
      <c r="C151" s="47"/>
      <c r="D151" s="47">
        <v>29971</v>
      </c>
      <c r="E151" s="28">
        <f t="shared" si="15"/>
        <v>29971</v>
      </c>
      <c r="F151" s="29" t="e">
        <f t="shared" si="16"/>
        <v>#DIV/0!</v>
      </c>
    </row>
    <row r="152" spans="1:6" ht="15.75" thickBot="1" x14ac:dyDescent="0.3">
      <c r="A152" s="90"/>
      <c r="B152" s="76" t="s">
        <v>135</v>
      </c>
      <c r="C152" s="47">
        <v>2000</v>
      </c>
      <c r="D152" s="47"/>
      <c r="E152" s="28">
        <f t="shared" si="15"/>
        <v>-2000</v>
      </c>
      <c r="F152" s="29">
        <f t="shared" si="16"/>
        <v>-1</v>
      </c>
    </row>
    <row r="153" spans="1:6" ht="15.75" thickBot="1" x14ac:dyDescent="0.3">
      <c r="A153" s="90"/>
      <c r="B153" s="76" t="s">
        <v>131</v>
      </c>
      <c r="C153" s="47">
        <v>170371.22</v>
      </c>
      <c r="D153" s="47">
        <v>673015.37</v>
      </c>
      <c r="E153" s="28">
        <f t="shared" si="15"/>
        <v>502644.15</v>
      </c>
      <c r="F153" s="29">
        <f t="shared" si="16"/>
        <v>2.9502879066077008</v>
      </c>
    </row>
    <row r="154" spans="1:6" ht="15.75" thickBot="1" x14ac:dyDescent="0.3">
      <c r="A154" s="90"/>
      <c r="B154" s="76" t="s">
        <v>130</v>
      </c>
      <c r="C154" s="47">
        <v>692682.32</v>
      </c>
      <c r="D154" s="47">
        <v>555445.75</v>
      </c>
      <c r="E154" s="28">
        <f t="shared" si="15"/>
        <v>-137236.56999999995</v>
      </c>
      <c r="F154" s="29">
        <f t="shared" si="16"/>
        <v>-0.19812339082077332</v>
      </c>
    </row>
    <row r="155" spans="1:6" ht="15.75" thickBot="1" x14ac:dyDescent="0.3">
      <c r="A155" s="90"/>
      <c r="B155" s="76" t="s">
        <v>203</v>
      </c>
      <c r="C155" s="47">
        <v>843035.67</v>
      </c>
      <c r="D155" s="47">
        <v>2477283</v>
      </c>
      <c r="E155" s="28">
        <f t="shared" si="15"/>
        <v>1634247.33</v>
      </c>
      <c r="F155" s="29">
        <f t="shared" si="16"/>
        <v>1.9385269071710809</v>
      </c>
    </row>
    <row r="156" spans="1:6" ht="15.75" thickBot="1" x14ac:dyDescent="0.3">
      <c r="A156" s="90"/>
      <c r="B156" s="77" t="s">
        <v>215</v>
      </c>
      <c r="C156" s="87">
        <v>8206680.21</v>
      </c>
      <c r="D156" s="48">
        <v>13032504.470000001</v>
      </c>
      <c r="E156" s="51">
        <f t="shared" si="15"/>
        <v>4825824.2600000007</v>
      </c>
      <c r="F156" s="52">
        <f t="shared" si="16"/>
        <v>0.5880361043092236</v>
      </c>
    </row>
    <row r="157" spans="1:6" ht="15.75" thickBot="1" x14ac:dyDescent="0.3">
      <c r="A157" s="90" t="s">
        <v>41</v>
      </c>
      <c r="B157" s="76" t="s">
        <v>41</v>
      </c>
      <c r="C157" s="47">
        <v>35000</v>
      </c>
      <c r="D157" s="47">
        <v>20000</v>
      </c>
      <c r="E157" s="28">
        <f t="shared" si="15"/>
        <v>-15000</v>
      </c>
      <c r="F157" s="29">
        <f t="shared" si="16"/>
        <v>-0.42857142857142855</v>
      </c>
    </row>
    <row r="158" spans="1:6" ht="15.75" thickBot="1" x14ac:dyDescent="0.3">
      <c r="A158" s="90"/>
      <c r="B158" s="77" t="s">
        <v>215</v>
      </c>
      <c r="C158" s="87">
        <v>35000</v>
      </c>
      <c r="D158" s="48">
        <v>20000</v>
      </c>
      <c r="E158" s="51">
        <f t="shared" si="15"/>
        <v>-15000</v>
      </c>
      <c r="F158" s="52">
        <f t="shared" si="16"/>
        <v>-0.42857142857142855</v>
      </c>
    </row>
    <row r="159" spans="1:6" ht="15.75" thickBot="1" x14ac:dyDescent="0.3">
      <c r="A159" s="90" t="s">
        <v>204</v>
      </c>
      <c r="B159" s="76" t="s">
        <v>145</v>
      </c>
      <c r="C159" s="47">
        <v>175129.94</v>
      </c>
      <c r="D159" s="47">
        <v>228025.21</v>
      </c>
      <c r="E159" s="28">
        <f t="shared" si="15"/>
        <v>52895.26999999999</v>
      </c>
      <c r="F159" s="29">
        <f t="shared" si="16"/>
        <v>0.30203442084203302</v>
      </c>
    </row>
    <row r="160" spans="1:6" ht="15.75" thickBot="1" x14ac:dyDescent="0.3">
      <c r="A160" s="90"/>
      <c r="B160" s="76" t="s">
        <v>144</v>
      </c>
      <c r="C160" s="47">
        <v>1799418.7999999998</v>
      </c>
      <c r="D160" s="47">
        <v>2990245.7</v>
      </c>
      <c r="E160" s="28">
        <f t="shared" si="15"/>
        <v>1190826.9000000004</v>
      </c>
      <c r="F160" s="29">
        <f t="shared" si="16"/>
        <v>0.66178418275945572</v>
      </c>
    </row>
    <row r="161" spans="1:6" ht="15.75" thickBot="1" x14ac:dyDescent="0.3">
      <c r="A161" s="90"/>
      <c r="B161" s="76" t="s">
        <v>146</v>
      </c>
      <c r="C161" s="47">
        <v>0</v>
      </c>
      <c r="D161" s="47">
        <v>10000</v>
      </c>
      <c r="E161" s="28">
        <f t="shared" si="15"/>
        <v>10000</v>
      </c>
      <c r="F161" s="29" t="e">
        <f t="shared" si="16"/>
        <v>#DIV/0!</v>
      </c>
    </row>
    <row r="162" spans="1:6" ht="15.75" thickBot="1" x14ac:dyDescent="0.3">
      <c r="A162" s="90"/>
      <c r="B162" s="77" t="s">
        <v>215</v>
      </c>
      <c r="C162" s="87">
        <v>1974548.7399999998</v>
      </c>
      <c r="D162" s="48">
        <v>3228270.91</v>
      </c>
      <c r="E162" s="51">
        <f>D162-C162</f>
        <v>1253722.1700000004</v>
      </c>
      <c r="F162" s="52">
        <f>E162/C162</f>
        <v>0.63494111064586867</v>
      </c>
    </row>
    <row r="163" spans="1:6" ht="15.75" thickBot="1" x14ac:dyDescent="0.3">
      <c r="A163" s="90" t="s">
        <v>205</v>
      </c>
      <c r="B163" s="76" t="s">
        <v>40</v>
      </c>
      <c r="C163" s="47">
        <v>130456.8</v>
      </c>
      <c r="D163" s="47">
        <v>3916812</v>
      </c>
      <c r="E163" s="28">
        <f t="shared" si="15"/>
        <v>3786355.2</v>
      </c>
      <c r="F163" s="29">
        <f t="shared" si="16"/>
        <v>29.023823978512429</v>
      </c>
    </row>
    <row r="164" spans="1:6" ht="15.75" thickBot="1" x14ac:dyDescent="0.3">
      <c r="A164" s="90"/>
      <c r="B164" s="76" t="s">
        <v>243</v>
      </c>
      <c r="C164" s="47"/>
      <c r="D164" s="47">
        <v>0</v>
      </c>
      <c r="E164" s="28">
        <f t="shared" si="15"/>
        <v>0</v>
      </c>
      <c r="F164" s="29" t="e">
        <f t="shared" si="16"/>
        <v>#DIV/0!</v>
      </c>
    </row>
    <row r="165" spans="1:6" ht="15.75" thickBot="1" x14ac:dyDescent="0.3">
      <c r="A165" s="90"/>
      <c r="B165" s="77" t="s">
        <v>215</v>
      </c>
      <c r="C165" s="87">
        <v>130456.8</v>
      </c>
      <c r="D165" s="48">
        <v>3916812</v>
      </c>
      <c r="E165" s="51">
        <f t="shared" si="15"/>
        <v>3786355.2</v>
      </c>
      <c r="F165" s="52">
        <f t="shared" si="16"/>
        <v>29.023823978512429</v>
      </c>
    </row>
    <row r="166" spans="1:6" ht="15.75" thickBot="1" x14ac:dyDescent="0.3">
      <c r="A166" s="90" t="s">
        <v>206</v>
      </c>
      <c r="B166" s="76" t="s">
        <v>92</v>
      </c>
      <c r="C166" s="47">
        <v>0</v>
      </c>
      <c r="D166" s="47">
        <v>-2400</v>
      </c>
      <c r="E166" s="28">
        <f t="shared" si="15"/>
        <v>-2400</v>
      </c>
      <c r="F166" s="29" t="e">
        <f t="shared" si="16"/>
        <v>#DIV/0!</v>
      </c>
    </row>
    <row r="167" spans="1:6" ht="15.75" thickBot="1" x14ac:dyDescent="0.3">
      <c r="A167" s="90"/>
      <c r="B167" s="77" t="s">
        <v>215</v>
      </c>
      <c r="C167" s="87">
        <v>0</v>
      </c>
      <c r="D167" s="48">
        <v>-2400</v>
      </c>
      <c r="E167" s="51">
        <f t="shared" si="15"/>
        <v>-2400</v>
      </c>
      <c r="F167" s="52" t="e">
        <f t="shared" si="16"/>
        <v>#DIV/0!</v>
      </c>
    </row>
    <row r="168" spans="1:6" ht="15.75" thickBot="1" x14ac:dyDescent="0.3">
      <c r="A168" s="90" t="s">
        <v>207</v>
      </c>
      <c r="B168" s="76" t="s">
        <v>208</v>
      </c>
      <c r="C168" s="47">
        <v>2500</v>
      </c>
      <c r="D168" s="47"/>
      <c r="E168" s="28">
        <f t="shared" si="15"/>
        <v>-2500</v>
      </c>
      <c r="F168" s="29">
        <f t="shared" si="16"/>
        <v>-1</v>
      </c>
    </row>
    <row r="169" spans="1:6" ht="15.75" thickBot="1" x14ac:dyDescent="0.3">
      <c r="A169" s="90"/>
      <c r="B169" s="77" t="s">
        <v>215</v>
      </c>
      <c r="C169" s="87">
        <v>2500</v>
      </c>
      <c r="D169" s="48"/>
      <c r="E169" s="51">
        <f t="shared" si="15"/>
        <v>-2500</v>
      </c>
      <c r="F169" s="52">
        <f t="shared" si="16"/>
        <v>-1</v>
      </c>
    </row>
    <row r="170" spans="1:6" ht="15.75" thickBot="1" x14ac:dyDescent="0.3">
      <c r="A170" s="90" t="s">
        <v>209</v>
      </c>
      <c r="B170" s="76" t="s">
        <v>244</v>
      </c>
      <c r="C170" s="47"/>
      <c r="D170" s="47">
        <v>495</v>
      </c>
      <c r="E170" s="28">
        <f t="shared" si="15"/>
        <v>495</v>
      </c>
      <c r="F170" s="29" t="e">
        <f t="shared" si="16"/>
        <v>#DIV/0!</v>
      </c>
    </row>
    <row r="171" spans="1:6" ht="15.75" thickBot="1" x14ac:dyDescent="0.3">
      <c r="A171" s="90"/>
      <c r="B171" s="76" t="s">
        <v>154</v>
      </c>
      <c r="C171" s="47">
        <v>4625</v>
      </c>
      <c r="D171" s="47"/>
      <c r="E171" s="28">
        <f t="shared" ref="E171:E184" si="17">D171-C171</f>
        <v>-4625</v>
      </c>
      <c r="F171" s="29">
        <f t="shared" ref="F171:F184" si="18">E171/C171</f>
        <v>-1</v>
      </c>
    </row>
    <row r="172" spans="1:6" ht="15.75" thickBot="1" x14ac:dyDescent="0.3">
      <c r="A172" s="90"/>
      <c r="B172" s="76" t="s">
        <v>210</v>
      </c>
      <c r="C172" s="47">
        <v>2000</v>
      </c>
      <c r="D172" s="47">
        <v>9825</v>
      </c>
      <c r="E172" s="28">
        <f t="shared" si="17"/>
        <v>7825</v>
      </c>
      <c r="F172" s="29">
        <f t="shared" si="18"/>
        <v>3.9125000000000001</v>
      </c>
    </row>
    <row r="173" spans="1:6" ht="15.75" thickBot="1" x14ac:dyDescent="0.3">
      <c r="A173" s="90"/>
      <c r="B173" s="76" t="s">
        <v>211</v>
      </c>
      <c r="C173" s="47">
        <v>50</v>
      </c>
      <c r="D173" s="47"/>
      <c r="E173" s="28">
        <f t="shared" si="17"/>
        <v>-50</v>
      </c>
      <c r="F173" s="29">
        <f t="shared" si="18"/>
        <v>-1</v>
      </c>
    </row>
    <row r="174" spans="1:6" ht="15.75" thickBot="1" x14ac:dyDescent="0.3">
      <c r="A174" s="90"/>
      <c r="B174" s="76" t="s">
        <v>155</v>
      </c>
      <c r="C174" s="47">
        <v>32115</v>
      </c>
      <c r="D174" s="47">
        <v>116437.5</v>
      </c>
      <c r="E174" s="28">
        <f t="shared" si="17"/>
        <v>84322.5</v>
      </c>
      <c r="F174" s="29">
        <f t="shared" si="18"/>
        <v>2.6256422232601588</v>
      </c>
    </row>
    <row r="175" spans="1:6" ht="15.75" thickBot="1" x14ac:dyDescent="0.3">
      <c r="A175" s="90"/>
      <c r="B175" s="77" t="s">
        <v>215</v>
      </c>
      <c r="C175" s="87">
        <v>38790</v>
      </c>
      <c r="D175" s="48">
        <v>126757.5</v>
      </c>
      <c r="E175" s="51">
        <f t="shared" si="17"/>
        <v>87967.5</v>
      </c>
      <c r="F175" s="52">
        <f t="shared" si="18"/>
        <v>2.2677880897138438</v>
      </c>
    </row>
    <row r="176" spans="1:6" ht="15.75" thickBot="1" x14ac:dyDescent="0.3">
      <c r="A176" s="90" t="s">
        <v>44</v>
      </c>
      <c r="B176" s="76" t="s">
        <v>152</v>
      </c>
      <c r="C176" s="47">
        <v>4465129.5699999994</v>
      </c>
      <c r="D176" s="47">
        <v>1309450.4400000002</v>
      </c>
      <c r="E176" s="28">
        <f t="shared" si="17"/>
        <v>-3155679.129999999</v>
      </c>
      <c r="F176" s="29">
        <f t="shared" si="18"/>
        <v>-0.70673853480135396</v>
      </c>
    </row>
    <row r="177" spans="1:6" ht="15.75" thickBot="1" x14ac:dyDescent="0.3">
      <c r="A177" s="90"/>
      <c r="B177" s="76" t="s">
        <v>153</v>
      </c>
      <c r="C177" s="47">
        <v>7472313.3600000003</v>
      </c>
      <c r="D177" s="47">
        <v>9359309.6699999999</v>
      </c>
      <c r="E177" s="28">
        <f t="shared" si="17"/>
        <v>1886996.3099999996</v>
      </c>
      <c r="F177" s="29">
        <f t="shared" si="18"/>
        <v>0.2525317420574556</v>
      </c>
    </row>
    <row r="178" spans="1:6" ht="15.75" thickBot="1" x14ac:dyDescent="0.3">
      <c r="A178" s="90"/>
      <c r="B178" s="77" t="s">
        <v>215</v>
      </c>
      <c r="C178" s="87">
        <v>11937442.93</v>
      </c>
      <c r="D178" s="48">
        <v>10668760.109999999</v>
      </c>
      <c r="E178" s="51">
        <f t="shared" si="17"/>
        <v>-1268682.8200000003</v>
      </c>
      <c r="F178" s="52">
        <f t="shared" si="18"/>
        <v>-0.1062776029539519</v>
      </c>
    </row>
    <row r="179" spans="1:6" ht="15.75" thickBot="1" x14ac:dyDescent="0.3">
      <c r="A179" s="90" t="s">
        <v>212</v>
      </c>
      <c r="B179" s="76" t="s">
        <v>214</v>
      </c>
      <c r="C179" s="47">
        <v>5500</v>
      </c>
      <c r="D179" s="47">
        <v>49954.5</v>
      </c>
      <c r="E179" s="28">
        <f t="shared" si="17"/>
        <v>44454.5</v>
      </c>
      <c r="F179" s="29">
        <f t="shared" si="18"/>
        <v>8.0826363636363645</v>
      </c>
    </row>
    <row r="180" spans="1:6" ht="15.75" thickBot="1" x14ac:dyDescent="0.3">
      <c r="A180" s="90"/>
      <c r="B180" s="76" t="s">
        <v>245</v>
      </c>
      <c r="C180" s="47"/>
      <c r="D180" s="47">
        <v>74250</v>
      </c>
      <c r="E180" s="28">
        <f t="shared" si="17"/>
        <v>74250</v>
      </c>
      <c r="F180" s="29" t="e">
        <f t="shared" si="18"/>
        <v>#DIV/0!</v>
      </c>
    </row>
    <row r="181" spans="1:6" ht="15.75" thickBot="1" x14ac:dyDescent="0.3">
      <c r="A181" s="90"/>
      <c r="B181" s="76" t="s">
        <v>213</v>
      </c>
      <c r="C181" s="47">
        <v>95938.5</v>
      </c>
      <c r="D181" s="47"/>
      <c r="E181" s="28">
        <f t="shared" si="17"/>
        <v>-95938.5</v>
      </c>
      <c r="F181" s="29">
        <f t="shared" si="18"/>
        <v>-1</v>
      </c>
    </row>
    <row r="182" spans="1:6" ht="15.75" thickBot="1" x14ac:dyDescent="0.3">
      <c r="A182" s="90"/>
      <c r="B182" s="76" t="s">
        <v>201</v>
      </c>
      <c r="C182" s="47">
        <v>173396.5</v>
      </c>
      <c r="D182" s="47">
        <v>859892.48</v>
      </c>
      <c r="E182" s="28">
        <f t="shared" si="17"/>
        <v>686495.98</v>
      </c>
      <c r="F182" s="29">
        <f t="shared" si="18"/>
        <v>3.9591109393788226</v>
      </c>
    </row>
    <row r="183" spans="1:6" ht="15.75" thickBot="1" x14ac:dyDescent="0.3">
      <c r="A183" s="90"/>
      <c r="B183" s="76" t="s">
        <v>151</v>
      </c>
      <c r="C183" s="47">
        <v>379367</v>
      </c>
      <c r="D183" s="47">
        <v>388851</v>
      </c>
      <c r="E183" s="28">
        <f t="shared" si="17"/>
        <v>9484</v>
      </c>
      <c r="F183" s="29">
        <f t="shared" si="18"/>
        <v>2.4999538705264297E-2</v>
      </c>
    </row>
    <row r="184" spans="1:6" ht="15.75" thickBot="1" x14ac:dyDescent="0.3">
      <c r="A184" s="90"/>
      <c r="B184" s="77" t="s">
        <v>215</v>
      </c>
      <c r="C184" s="87">
        <v>654202</v>
      </c>
      <c r="D184" s="48">
        <v>1372947.98</v>
      </c>
      <c r="E184" s="51">
        <f>D184-C184</f>
        <v>718745.98</v>
      </c>
      <c r="F184" s="52">
        <f>E184/C184</f>
        <v>1.098660627757176</v>
      </c>
    </row>
    <row r="185" spans="1:6" ht="15.75" thickBot="1" x14ac:dyDescent="0.3">
      <c r="A185" s="88" t="s">
        <v>215</v>
      </c>
      <c r="B185" s="89" t="s">
        <v>215</v>
      </c>
      <c r="C185" s="49">
        <v>406339523.76000005</v>
      </c>
      <c r="D185" s="49">
        <v>446135110.80999994</v>
      </c>
      <c r="E185" s="20">
        <f>D185-C185</f>
        <v>39795587.049999893</v>
      </c>
      <c r="F185" s="21">
        <f>E185/C185</f>
        <v>9.7936786167778053E-2</v>
      </c>
    </row>
    <row r="192" spans="1:6" x14ac:dyDescent="0.25">
      <c r="D192" s="53"/>
    </row>
  </sheetData>
  <autoFilter ref="A5:F185"/>
  <mergeCells count="31">
    <mergeCell ref="A163:A165"/>
    <mergeCell ref="A170:A175"/>
    <mergeCell ref="A176:A178"/>
    <mergeCell ref="A179:A184"/>
    <mergeCell ref="A185:B185"/>
    <mergeCell ref="A37:A40"/>
    <mergeCell ref="A41:A60"/>
    <mergeCell ref="A61:A71"/>
    <mergeCell ref="A72:A84"/>
    <mergeCell ref="A85:A88"/>
    <mergeCell ref="A90:A99"/>
    <mergeCell ref="A100:A108"/>
    <mergeCell ref="A111:A114"/>
    <mergeCell ref="A109:A110"/>
    <mergeCell ref="A115:A116"/>
    <mergeCell ref="A117:A118"/>
    <mergeCell ref="A121:A126"/>
    <mergeCell ref="A127:A129"/>
    <mergeCell ref="A137:A138"/>
    <mergeCell ref="A168:A169"/>
    <mergeCell ref="A130:A131"/>
    <mergeCell ref="A132:A134"/>
    <mergeCell ref="A135:A136"/>
    <mergeCell ref="A166:A167"/>
    <mergeCell ref="A139:A140"/>
    <mergeCell ref="A141:A156"/>
    <mergeCell ref="A157:A158"/>
    <mergeCell ref="A159:A162"/>
    <mergeCell ref="A6:A7"/>
    <mergeCell ref="A8:A36"/>
    <mergeCell ref="A119:A1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36.140625" customWidth="1"/>
    <col min="2" max="2" width="32.28515625" style="9" customWidth="1"/>
    <col min="3" max="4" width="32.28515625" style="34" customWidth="1"/>
    <col min="5" max="6" width="25.28515625" style="34" customWidth="1"/>
  </cols>
  <sheetData>
    <row r="1" spans="1:6" s="9" customFormat="1" ht="18" x14ac:dyDescent="0.25">
      <c r="A1" s="10" t="s">
        <v>0</v>
      </c>
      <c r="B1" s="10"/>
      <c r="C1" s="34"/>
      <c r="D1" s="34"/>
      <c r="E1" s="34"/>
      <c r="F1" s="39"/>
    </row>
    <row r="2" spans="1:6" s="9" customFormat="1" ht="18" x14ac:dyDescent="0.25">
      <c r="A2" s="10" t="s">
        <v>246</v>
      </c>
      <c r="B2" s="10"/>
      <c r="C2" s="34"/>
      <c r="D2" s="34"/>
      <c r="E2" s="34"/>
      <c r="F2" s="39"/>
    </row>
    <row r="3" spans="1:6" s="9" customFormat="1" x14ac:dyDescent="0.25">
      <c r="C3" s="34"/>
      <c r="D3" s="34"/>
      <c r="E3" s="34"/>
      <c r="F3" s="39"/>
    </row>
    <row r="4" spans="1:6" s="9" customFormat="1" ht="18" x14ac:dyDescent="0.25">
      <c r="A4" s="10" t="s">
        <v>228</v>
      </c>
      <c r="B4" s="10"/>
      <c r="C4" s="34"/>
      <c r="D4" s="34"/>
      <c r="E4" s="34"/>
      <c r="F4" s="39"/>
    </row>
    <row r="5" spans="1:6" ht="15.75" thickBot="1" x14ac:dyDescent="0.3">
      <c r="A5" s="1" t="s">
        <v>182</v>
      </c>
      <c r="B5" s="1" t="s">
        <v>183</v>
      </c>
      <c r="C5" s="2" t="s">
        <v>250</v>
      </c>
      <c r="D5" s="2" t="s">
        <v>251</v>
      </c>
      <c r="E5" s="14" t="s">
        <v>2</v>
      </c>
      <c r="F5" s="15" t="s">
        <v>3</v>
      </c>
    </row>
    <row r="6" spans="1:6" ht="15.75" thickBot="1" x14ac:dyDescent="0.3">
      <c r="A6" s="83" t="s">
        <v>216</v>
      </c>
      <c r="B6" s="84" t="s">
        <v>163</v>
      </c>
      <c r="C6" s="56">
        <v>20896.919999999998</v>
      </c>
      <c r="D6" s="56">
        <v>0</v>
      </c>
      <c r="E6" s="35">
        <f>D6-C6</f>
        <v>-20896.919999999998</v>
      </c>
      <c r="F6" s="57">
        <f>E6/C6</f>
        <v>-1</v>
      </c>
    </row>
    <row r="7" spans="1:6" ht="15.75" thickBot="1" x14ac:dyDescent="0.3">
      <c r="A7" s="83"/>
      <c r="B7" s="85" t="s">
        <v>215</v>
      </c>
      <c r="C7" s="59">
        <v>20896.919999999998</v>
      </c>
      <c r="D7" s="59">
        <v>0</v>
      </c>
      <c r="E7" s="60">
        <f t="shared" ref="E7:E40" si="0">D7-C7</f>
        <v>-20896.919999999998</v>
      </c>
      <c r="F7" s="61">
        <f t="shared" ref="F7:F40" si="1">E7/C7</f>
        <v>-1</v>
      </c>
    </row>
    <row r="8" spans="1:6" ht="15.75" thickBot="1" x14ac:dyDescent="0.3">
      <c r="A8" s="79" t="s">
        <v>156</v>
      </c>
      <c r="B8" s="84" t="s">
        <v>156</v>
      </c>
      <c r="C8" s="56">
        <v>290888</v>
      </c>
      <c r="D8" s="56">
        <v>303864.46000000002</v>
      </c>
      <c r="E8" s="35">
        <f t="shared" si="0"/>
        <v>12976.460000000021</v>
      </c>
      <c r="F8" s="57">
        <f t="shared" si="1"/>
        <v>4.4609815461621037E-2</v>
      </c>
    </row>
    <row r="9" spans="1:6" ht="15.75" thickBot="1" x14ac:dyDescent="0.3">
      <c r="A9" s="79"/>
      <c r="B9" s="84" t="s">
        <v>247</v>
      </c>
      <c r="C9" s="56"/>
      <c r="D9" s="56">
        <v>2050</v>
      </c>
      <c r="E9" s="35">
        <f t="shared" si="0"/>
        <v>2050</v>
      </c>
      <c r="F9" s="57" t="e">
        <f t="shared" si="1"/>
        <v>#DIV/0!</v>
      </c>
    </row>
    <row r="10" spans="1:6" ht="15.75" thickBot="1" x14ac:dyDescent="0.3">
      <c r="A10" s="79"/>
      <c r="B10" s="84" t="s">
        <v>217</v>
      </c>
      <c r="C10" s="56"/>
      <c r="D10" s="56">
        <v>2250</v>
      </c>
      <c r="E10" s="35">
        <f t="shared" si="0"/>
        <v>2250</v>
      </c>
      <c r="F10" s="57" t="e">
        <f t="shared" si="1"/>
        <v>#DIV/0!</v>
      </c>
    </row>
    <row r="11" spans="1:6" ht="15.75" thickBot="1" x14ac:dyDescent="0.3">
      <c r="A11" s="79"/>
      <c r="B11" s="85" t="s">
        <v>215</v>
      </c>
      <c r="C11" s="59">
        <v>290888</v>
      </c>
      <c r="D11" s="59">
        <v>308164.46000000002</v>
      </c>
      <c r="E11" s="60">
        <f t="shared" si="0"/>
        <v>17276.460000000021</v>
      </c>
      <c r="F11" s="61">
        <f t="shared" si="1"/>
        <v>5.9392137179945619E-2</v>
      </c>
    </row>
    <row r="12" spans="1:6" ht="15.75" thickBot="1" x14ac:dyDescent="0.3">
      <c r="A12" s="86" t="s">
        <v>13</v>
      </c>
      <c r="B12" s="84" t="s">
        <v>13</v>
      </c>
      <c r="C12" s="56">
        <v>109022.6</v>
      </c>
      <c r="D12" s="56">
        <v>0</v>
      </c>
      <c r="E12" s="35">
        <f t="shared" si="0"/>
        <v>-109022.6</v>
      </c>
      <c r="F12" s="57">
        <f t="shared" si="1"/>
        <v>-1</v>
      </c>
    </row>
    <row r="13" spans="1:6" ht="15.75" thickBot="1" x14ac:dyDescent="0.3">
      <c r="A13" s="86"/>
      <c r="B13" s="85" t="s">
        <v>215</v>
      </c>
      <c r="C13" s="59">
        <v>109022.6</v>
      </c>
      <c r="D13" s="59">
        <v>0</v>
      </c>
      <c r="E13" s="60">
        <f t="shared" si="0"/>
        <v>-109022.6</v>
      </c>
      <c r="F13" s="61">
        <f t="shared" si="1"/>
        <v>-1</v>
      </c>
    </row>
    <row r="14" spans="1:6" ht="15.75" thickBot="1" x14ac:dyDescent="0.3">
      <c r="A14" s="79" t="s">
        <v>218</v>
      </c>
      <c r="B14" s="84" t="s">
        <v>248</v>
      </c>
      <c r="C14" s="56">
        <v>178047.46</v>
      </c>
      <c r="D14" s="56">
        <v>4084</v>
      </c>
      <c r="E14" s="35">
        <f t="shared" si="0"/>
        <v>-173963.46</v>
      </c>
      <c r="F14" s="57">
        <f t="shared" si="1"/>
        <v>-0.97706229563735425</v>
      </c>
    </row>
    <row r="15" spans="1:6" ht="15.75" thickBot="1" x14ac:dyDescent="0.3">
      <c r="A15" s="79"/>
      <c r="B15" s="84" t="s">
        <v>164</v>
      </c>
      <c r="C15" s="56">
        <v>259416</v>
      </c>
      <c r="D15" s="56">
        <v>23896</v>
      </c>
      <c r="E15" s="35">
        <f t="shared" si="0"/>
        <v>-235520</v>
      </c>
      <c r="F15" s="57">
        <f t="shared" si="1"/>
        <v>-0.90788540413852659</v>
      </c>
    </row>
    <row r="16" spans="1:6" ht="15.75" thickBot="1" x14ac:dyDescent="0.3">
      <c r="A16" s="79"/>
      <c r="B16" s="84" t="s">
        <v>220</v>
      </c>
      <c r="C16" s="56">
        <v>140304.35</v>
      </c>
      <c r="D16" s="56">
        <v>50744</v>
      </c>
      <c r="E16" s="35">
        <f t="shared" si="0"/>
        <v>-89560.35</v>
      </c>
      <c r="F16" s="57">
        <f t="shared" si="1"/>
        <v>-0.63832910383747898</v>
      </c>
    </row>
    <row r="17" spans="1:6" ht="15.75" thickBot="1" x14ac:dyDescent="0.3">
      <c r="A17" s="79"/>
      <c r="B17" s="84" t="s">
        <v>249</v>
      </c>
      <c r="C17" s="56">
        <v>20896.919999999998</v>
      </c>
      <c r="D17" s="56">
        <v>23105.89</v>
      </c>
      <c r="E17" s="35">
        <f t="shared" si="0"/>
        <v>2208.9700000000012</v>
      </c>
      <c r="F17" s="57">
        <f t="shared" si="1"/>
        <v>0.10570792250724037</v>
      </c>
    </row>
    <row r="18" spans="1:6" ht="15.75" thickBot="1" x14ac:dyDescent="0.3">
      <c r="A18" s="79"/>
      <c r="B18" s="84" t="s">
        <v>219</v>
      </c>
      <c r="C18" s="56">
        <v>186201.93</v>
      </c>
      <c r="D18" s="56">
        <v>61099.869999999995</v>
      </c>
      <c r="E18" s="35">
        <f t="shared" si="0"/>
        <v>-125102.06</v>
      </c>
      <c r="F18" s="57">
        <f t="shared" si="1"/>
        <v>-0.67186231635730098</v>
      </c>
    </row>
    <row r="19" spans="1:6" ht="15.75" thickBot="1" x14ac:dyDescent="0.3">
      <c r="A19" s="79"/>
      <c r="B19" s="84" t="s">
        <v>221</v>
      </c>
      <c r="C19" s="56">
        <v>484800</v>
      </c>
      <c r="D19" s="56">
        <v>607308.68999999994</v>
      </c>
      <c r="E19" s="35">
        <f t="shared" si="0"/>
        <v>122508.68999999994</v>
      </c>
      <c r="F19" s="57">
        <f t="shared" si="1"/>
        <v>0.25269944306930681</v>
      </c>
    </row>
    <row r="20" spans="1:6" ht="15.75" thickBot="1" x14ac:dyDescent="0.3">
      <c r="A20" s="79"/>
      <c r="B20" s="85" t="s">
        <v>215</v>
      </c>
      <c r="C20" s="59">
        <v>1269666.6599999999</v>
      </c>
      <c r="D20" s="59">
        <v>770238.45</v>
      </c>
      <c r="E20" s="60">
        <f t="shared" si="0"/>
        <v>-499428.20999999996</v>
      </c>
      <c r="F20" s="61">
        <f t="shared" si="1"/>
        <v>-0.39335380358810085</v>
      </c>
    </row>
    <row r="21" spans="1:6" ht="15.75" thickBot="1" x14ac:dyDescent="0.3">
      <c r="A21" s="79" t="s">
        <v>222</v>
      </c>
      <c r="B21" s="84" t="s">
        <v>53</v>
      </c>
      <c r="C21" s="56">
        <v>41750.199999999997</v>
      </c>
      <c r="D21" s="56">
        <v>152345.35999999999</v>
      </c>
      <c r="E21" s="35">
        <f t="shared" si="0"/>
        <v>110595.15999999999</v>
      </c>
      <c r="F21" s="57">
        <f t="shared" si="1"/>
        <v>2.6489731785715995</v>
      </c>
    </row>
    <row r="22" spans="1:6" ht="15.75" thickBot="1" x14ac:dyDescent="0.3">
      <c r="A22" s="79"/>
      <c r="B22" s="84" t="s">
        <v>224</v>
      </c>
      <c r="C22" s="56">
        <v>20000</v>
      </c>
      <c r="D22" s="56">
        <v>20100</v>
      </c>
      <c r="E22" s="35">
        <f t="shared" si="0"/>
        <v>100</v>
      </c>
      <c r="F22" s="57">
        <f t="shared" si="1"/>
        <v>5.0000000000000001E-3</v>
      </c>
    </row>
    <row r="23" spans="1:6" ht="15.75" thickBot="1" x14ac:dyDescent="0.3">
      <c r="A23" s="79"/>
      <c r="B23" s="84" t="s">
        <v>223</v>
      </c>
      <c r="C23" s="56">
        <v>30000</v>
      </c>
      <c r="D23" s="56"/>
      <c r="E23" s="35">
        <f t="shared" si="0"/>
        <v>-30000</v>
      </c>
      <c r="F23" s="57">
        <f t="shared" si="1"/>
        <v>-1</v>
      </c>
    </row>
    <row r="24" spans="1:6" ht="15.75" thickBot="1" x14ac:dyDescent="0.3">
      <c r="A24" s="79"/>
      <c r="B24" s="85" t="s">
        <v>215</v>
      </c>
      <c r="C24" s="59">
        <v>91750.2</v>
      </c>
      <c r="D24" s="59">
        <v>172445.36</v>
      </c>
      <c r="E24" s="60">
        <f t="shared" si="0"/>
        <v>80695.159999999989</v>
      </c>
      <c r="F24" s="61">
        <f t="shared" si="1"/>
        <v>0.87950936346732755</v>
      </c>
    </row>
    <row r="25" spans="1:6" ht="15.75" thickBot="1" x14ac:dyDescent="0.3">
      <c r="A25" s="79" t="s">
        <v>157</v>
      </c>
      <c r="B25" s="84" t="s">
        <v>157</v>
      </c>
      <c r="C25" s="56">
        <v>112808</v>
      </c>
      <c r="D25" s="56">
        <v>572081</v>
      </c>
      <c r="E25" s="35">
        <f t="shared" si="0"/>
        <v>459273</v>
      </c>
      <c r="F25" s="57">
        <f t="shared" si="1"/>
        <v>4.0712804056449894</v>
      </c>
    </row>
    <row r="26" spans="1:6" ht="15.75" thickBot="1" x14ac:dyDescent="0.3">
      <c r="A26" s="79"/>
      <c r="B26" s="85" t="s">
        <v>215</v>
      </c>
      <c r="C26" s="59">
        <v>112808</v>
      </c>
      <c r="D26" s="59">
        <v>572081</v>
      </c>
      <c r="E26" s="60">
        <f t="shared" si="0"/>
        <v>459273</v>
      </c>
      <c r="F26" s="61">
        <f t="shared" si="1"/>
        <v>4.0712804056449894</v>
      </c>
    </row>
    <row r="27" spans="1:6" ht="15.75" thickBot="1" x14ac:dyDescent="0.3">
      <c r="A27" s="79" t="s">
        <v>30</v>
      </c>
      <c r="B27" s="84" t="s">
        <v>159</v>
      </c>
      <c r="C27" s="56">
        <v>1076149.54</v>
      </c>
      <c r="D27" s="56">
        <v>2230586.35</v>
      </c>
      <c r="E27" s="35">
        <f t="shared" si="0"/>
        <v>1154436.81</v>
      </c>
      <c r="F27" s="57">
        <f t="shared" si="1"/>
        <v>1.0727475755832223</v>
      </c>
    </row>
    <row r="28" spans="1:6" ht="15.75" thickBot="1" x14ac:dyDescent="0.3">
      <c r="A28" s="79"/>
      <c r="B28" s="84" t="s">
        <v>160</v>
      </c>
      <c r="C28" s="56">
        <v>1113.75</v>
      </c>
      <c r="D28" s="56"/>
      <c r="E28" s="35">
        <f t="shared" si="0"/>
        <v>-1113.75</v>
      </c>
      <c r="F28" s="57">
        <f t="shared" si="1"/>
        <v>-1</v>
      </c>
    </row>
    <row r="29" spans="1:6" ht="15.75" thickBot="1" x14ac:dyDescent="0.3">
      <c r="A29" s="79"/>
      <c r="B29" s="84" t="s">
        <v>158</v>
      </c>
      <c r="C29" s="56">
        <v>740933.15</v>
      </c>
      <c r="D29" s="56">
        <v>-368587.8</v>
      </c>
      <c r="E29" s="35">
        <f t="shared" si="0"/>
        <v>-1109520.95</v>
      </c>
      <c r="F29" s="57">
        <f t="shared" si="1"/>
        <v>-1.4974643124011928</v>
      </c>
    </row>
    <row r="30" spans="1:6" ht="15.75" thickBot="1" x14ac:dyDescent="0.3">
      <c r="A30" s="79"/>
      <c r="B30" s="85" t="s">
        <v>215</v>
      </c>
      <c r="C30" s="59">
        <v>1818196.44</v>
      </c>
      <c r="D30" s="59">
        <v>1861998.55</v>
      </c>
      <c r="E30" s="60">
        <f t="shared" si="0"/>
        <v>43802.110000000102</v>
      </c>
      <c r="F30" s="61">
        <f t="shared" si="1"/>
        <v>2.4090966760445368E-2</v>
      </c>
    </row>
    <row r="31" spans="1:6" ht="15.75" thickBot="1" x14ac:dyDescent="0.3">
      <c r="A31" s="79" t="s">
        <v>225</v>
      </c>
      <c r="B31" s="84" t="s">
        <v>46</v>
      </c>
      <c r="C31" s="56">
        <v>516799.16000000003</v>
      </c>
      <c r="D31" s="56">
        <v>622262.11</v>
      </c>
      <c r="E31" s="35">
        <f t="shared" si="0"/>
        <v>105462.94999999995</v>
      </c>
      <c r="F31" s="57">
        <f t="shared" si="1"/>
        <v>0.20406950738851809</v>
      </c>
    </row>
    <row r="32" spans="1:6" ht="15.75" thickBot="1" x14ac:dyDescent="0.3">
      <c r="A32" s="79"/>
      <c r="B32" s="84" t="s">
        <v>161</v>
      </c>
      <c r="C32" s="56">
        <v>120000</v>
      </c>
      <c r="D32" s="56">
        <v>180000</v>
      </c>
      <c r="E32" s="35">
        <f t="shared" si="0"/>
        <v>60000</v>
      </c>
      <c r="F32" s="57">
        <f t="shared" si="1"/>
        <v>0.5</v>
      </c>
    </row>
    <row r="33" spans="1:6" ht="15.75" thickBot="1" x14ac:dyDescent="0.3">
      <c r="A33" s="79"/>
      <c r="B33" s="85" t="s">
        <v>215</v>
      </c>
      <c r="C33" s="59">
        <v>636799.16</v>
      </c>
      <c r="D33" s="59">
        <v>802262.11</v>
      </c>
      <c r="E33" s="60">
        <f t="shared" si="0"/>
        <v>165462.94999999995</v>
      </c>
      <c r="F33" s="61">
        <f t="shared" si="1"/>
        <v>0.25983537729540968</v>
      </c>
    </row>
    <row r="34" spans="1:6" ht="15.75" thickBot="1" x14ac:dyDescent="0.3">
      <c r="A34" s="79" t="s">
        <v>43</v>
      </c>
      <c r="B34" s="84" t="s">
        <v>162</v>
      </c>
      <c r="C34" s="56">
        <v>2014699</v>
      </c>
      <c r="D34" s="56">
        <v>1923862</v>
      </c>
      <c r="E34" s="35">
        <f t="shared" si="0"/>
        <v>-90837</v>
      </c>
      <c r="F34" s="57">
        <f t="shared" si="1"/>
        <v>-4.5087132122465935E-2</v>
      </c>
    </row>
    <row r="35" spans="1:6" ht="15.75" thickBot="1" x14ac:dyDescent="0.3">
      <c r="A35" s="79"/>
      <c r="B35" s="84" t="s">
        <v>226</v>
      </c>
      <c r="C35" s="56">
        <v>325920</v>
      </c>
      <c r="D35" s="56"/>
      <c r="E35" s="35">
        <f t="shared" si="0"/>
        <v>-325920</v>
      </c>
      <c r="F35" s="57">
        <f t="shared" si="1"/>
        <v>-1</v>
      </c>
    </row>
    <row r="36" spans="1:6" ht="15.75" thickBot="1" x14ac:dyDescent="0.3">
      <c r="A36" s="79"/>
      <c r="B36" s="85" t="s">
        <v>215</v>
      </c>
      <c r="C36" s="59">
        <v>2340619</v>
      </c>
      <c r="D36" s="59">
        <v>1923862</v>
      </c>
      <c r="E36" s="60">
        <f t="shared" si="0"/>
        <v>-416757</v>
      </c>
      <c r="F36" s="61">
        <f t="shared" si="1"/>
        <v>-0.17805418139389623</v>
      </c>
    </row>
    <row r="37" spans="1:6" ht="15.75" thickBot="1" x14ac:dyDescent="0.3">
      <c r="A37" s="79" t="s">
        <v>227</v>
      </c>
      <c r="B37" s="84" t="s">
        <v>173</v>
      </c>
      <c r="C37" s="56">
        <v>0</v>
      </c>
      <c r="D37" s="56"/>
      <c r="E37" s="35">
        <f t="shared" si="0"/>
        <v>0</v>
      </c>
      <c r="F37" s="57" t="e">
        <f t="shared" si="1"/>
        <v>#DIV/0!</v>
      </c>
    </row>
    <row r="38" spans="1:6" ht="15.75" thickBot="1" x14ac:dyDescent="0.3">
      <c r="A38" s="79"/>
      <c r="B38" s="84" t="s">
        <v>28</v>
      </c>
      <c r="C38" s="56">
        <v>38848.400000000001</v>
      </c>
      <c r="D38" s="56"/>
      <c r="E38" s="35">
        <f t="shared" si="0"/>
        <v>-38848.400000000001</v>
      </c>
      <c r="F38" s="57">
        <f t="shared" si="1"/>
        <v>-1</v>
      </c>
    </row>
    <row r="39" spans="1:6" ht="15.75" thickBot="1" x14ac:dyDescent="0.3">
      <c r="A39" s="79"/>
      <c r="B39" s="85" t="s">
        <v>215</v>
      </c>
      <c r="C39" s="59">
        <v>38848.400000000001</v>
      </c>
      <c r="D39" s="59"/>
      <c r="E39" s="60">
        <f t="shared" si="0"/>
        <v>-38848.400000000001</v>
      </c>
      <c r="F39" s="61">
        <f t="shared" si="1"/>
        <v>-1</v>
      </c>
    </row>
    <row r="40" spans="1:6" ht="15.75" thickBot="1" x14ac:dyDescent="0.3">
      <c r="A40" s="81" t="s">
        <v>45</v>
      </c>
      <c r="B40" s="82"/>
      <c r="C40" s="58">
        <v>6729495.3799999999</v>
      </c>
      <c r="D40" s="58">
        <v>6411051.9300000006</v>
      </c>
      <c r="E40" s="62">
        <f>D40-C40</f>
        <v>-318443.44999999925</v>
      </c>
      <c r="F40" s="63">
        <f>E40/C40</f>
        <v>-4.7320554071024458E-2</v>
      </c>
    </row>
  </sheetData>
  <autoFilter ref="A5:F40"/>
  <mergeCells count="10">
    <mergeCell ref="A25:A26"/>
    <mergeCell ref="A27:A30"/>
    <mergeCell ref="A31:A33"/>
    <mergeCell ref="A34:A36"/>
    <mergeCell ref="A37:A39"/>
    <mergeCell ref="A40:B40"/>
    <mergeCell ref="A8:A11"/>
    <mergeCell ref="A12:A13"/>
    <mergeCell ref="A14:A20"/>
    <mergeCell ref="A21:A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pane xSplit="1" ySplit="5" topLeftCell="B9" activePane="bottomRight" state="frozen"/>
      <selection activeCell="A4" sqref="A4"/>
      <selection pane="topRight" activeCell="B4" sqref="B4"/>
      <selection pane="bottomLeft" activeCell="A6" sqref="A6"/>
      <selection pane="bottomRight" activeCell="A7" sqref="A7"/>
    </sheetView>
  </sheetViews>
  <sheetFormatPr defaultRowHeight="15" x14ac:dyDescent="0.25"/>
  <cols>
    <col min="1" max="1" width="34.28515625" customWidth="1"/>
    <col min="2" max="4" width="34.28515625" style="33" customWidth="1"/>
    <col min="5" max="6" width="22.7109375" style="40" customWidth="1"/>
    <col min="10" max="14" width="9.140625" style="22"/>
  </cols>
  <sheetData>
    <row r="1" spans="1:14" s="9" customFormat="1" ht="18" x14ac:dyDescent="0.25">
      <c r="A1" s="10" t="s">
        <v>0</v>
      </c>
      <c r="B1" s="30"/>
      <c r="C1" s="31"/>
      <c r="D1" s="31"/>
      <c r="E1" s="39"/>
      <c r="F1" s="39"/>
      <c r="J1" s="25"/>
      <c r="K1" s="25"/>
      <c r="L1" s="25"/>
      <c r="M1" s="25"/>
      <c r="N1" s="25"/>
    </row>
    <row r="2" spans="1:14" s="9" customFormat="1" ht="18" x14ac:dyDescent="0.25">
      <c r="A2" s="10" t="s">
        <v>246</v>
      </c>
      <c r="B2" s="30"/>
      <c r="C2" s="31"/>
      <c r="D2" s="31"/>
      <c r="E2" s="39"/>
      <c r="F2" s="39"/>
      <c r="J2" s="25"/>
      <c r="K2" s="25"/>
      <c r="L2" s="25"/>
      <c r="M2" s="25"/>
      <c r="N2" s="25"/>
    </row>
    <row r="3" spans="1:14" s="9" customFormat="1" x14ac:dyDescent="0.25">
      <c r="B3" s="33"/>
      <c r="C3" s="33"/>
      <c r="D3" s="33"/>
      <c r="E3" s="40"/>
      <c r="F3" s="40"/>
      <c r="J3" s="25"/>
      <c r="K3" s="25"/>
      <c r="L3" s="25"/>
      <c r="M3" s="25"/>
      <c r="N3" s="25"/>
    </row>
    <row r="4" spans="1:14" s="9" customFormat="1" ht="18" x14ac:dyDescent="0.25">
      <c r="A4" s="10" t="s">
        <v>0</v>
      </c>
      <c r="B4" s="10"/>
      <c r="C4" s="6"/>
      <c r="D4" s="6"/>
      <c r="E4" s="6"/>
      <c r="F4" s="7"/>
      <c r="J4" s="25"/>
      <c r="K4" s="25"/>
      <c r="L4" s="25"/>
      <c r="M4" s="25"/>
      <c r="N4" s="25"/>
    </row>
    <row r="5" spans="1:14" s="9" customFormat="1" ht="18" x14ac:dyDescent="0.25">
      <c r="A5" s="10" t="s">
        <v>246</v>
      </c>
      <c r="B5" s="10"/>
      <c r="C5" s="6"/>
      <c r="D5" s="6"/>
      <c r="E5" s="6"/>
      <c r="F5" s="7"/>
      <c r="J5" s="25"/>
      <c r="K5" s="25"/>
      <c r="L5" s="25"/>
      <c r="M5" s="25"/>
      <c r="N5" s="25"/>
    </row>
    <row r="6" spans="1:14" s="9" customFormat="1" x14ac:dyDescent="0.25">
      <c r="J6" s="25"/>
      <c r="K6" s="25"/>
      <c r="L6" s="25"/>
      <c r="M6" s="25"/>
      <c r="N6" s="25"/>
    </row>
    <row r="7" spans="1:14" s="9" customFormat="1" ht="18" x14ac:dyDescent="0.25">
      <c r="A7" s="10" t="s">
        <v>47</v>
      </c>
      <c r="B7" s="30"/>
      <c r="C7" s="33"/>
      <c r="D7" s="33"/>
      <c r="E7" s="40"/>
      <c r="F7" s="40"/>
      <c r="J7" s="25"/>
      <c r="K7" s="25"/>
      <c r="L7" s="25"/>
      <c r="M7" s="25"/>
      <c r="N7" s="25"/>
    </row>
    <row r="8" spans="1:14" ht="15.75" thickBot="1" x14ac:dyDescent="0.3">
      <c r="A8" s="1" t="s">
        <v>182</v>
      </c>
      <c r="B8" s="1" t="s">
        <v>183</v>
      </c>
      <c r="C8" s="2" t="s">
        <v>250</v>
      </c>
      <c r="D8" s="2" t="s">
        <v>251</v>
      </c>
      <c r="E8" s="14" t="s">
        <v>2</v>
      </c>
      <c r="F8" s="15" t="s">
        <v>3</v>
      </c>
    </row>
    <row r="9" spans="1:14" s="34" customFormat="1" ht="21" customHeight="1" thickBot="1" x14ac:dyDescent="0.3">
      <c r="A9" s="65" t="s">
        <v>216</v>
      </c>
      <c r="B9" s="76" t="s">
        <v>252</v>
      </c>
      <c r="C9" s="56">
        <v>0</v>
      </c>
      <c r="D9" s="56">
        <v>0</v>
      </c>
      <c r="E9" s="68">
        <f>D9-C9</f>
        <v>0</v>
      </c>
      <c r="F9" s="69" t="e">
        <f>E9/C9</f>
        <v>#DIV/0!</v>
      </c>
      <c r="J9" s="67"/>
      <c r="K9" s="67"/>
      <c r="L9" s="67"/>
      <c r="M9" s="67"/>
      <c r="N9" s="67"/>
    </row>
    <row r="10" spans="1:14" s="34" customFormat="1" ht="21" customHeight="1" thickBot="1" x14ac:dyDescent="0.3">
      <c r="A10" s="65"/>
      <c r="B10" s="76" t="s">
        <v>63</v>
      </c>
      <c r="C10" s="56">
        <v>166012</v>
      </c>
      <c r="D10" s="56"/>
      <c r="E10" s="68">
        <f t="shared" ref="E10:E38" si="0">D10-C10</f>
        <v>-166012</v>
      </c>
      <c r="F10" s="69">
        <f t="shared" ref="F10:F38" si="1">E10/C10</f>
        <v>-1</v>
      </c>
      <c r="J10" s="67"/>
      <c r="K10" s="67"/>
      <c r="L10" s="67"/>
      <c r="M10" s="67"/>
      <c r="N10" s="67"/>
    </row>
    <row r="11" spans="1:14" s="34" customFormat="1" ht="21" customHeight="1" thickBot="1" x14ac:dyDescent="0.3">
      <c r="A11" s="65"/>
      <c r="B11" s="76" t="s">
        <v>48</v>
      </c>
      <c r="C11" s="56">
        <v>738282</v>
      </c>
      <c r="D11" s="56">
        <v>588852</v>
      </c>
      <c r="E11" s="68">
        <f t="shared" si="0"/>
        <v>-149430</v>
      </c>
      <c r="F11" s="69">
        <f t="shared" si="1"/>
        <v>-0.20240233406747016</v>
      </c>
      <c r="J11" s="67"/>
      <c r="K11" s="67"/>
      <c r="L11" s="67"/>
      <c r="M11" s="67"/>
      <c r="N11" s="67"/>
    </row>
    <row r="12" spans="1:14" s="34" customFormat="1" ht="21" customHeight="1" thickBot="1" x14ac:dyDescent="0.3">
      <c r="A12" s="65"/>
      <c r="B12" s="76" t="s">
        <v>230</v>
      </c>
      <c r="C12" s="56">
        <v>107476.38</v>
      </c>
      <c r="D12" s="56"/>
      <c r="E12" s="68">
        <f t="shared" si="0"/>
        <v>-107476.38</v>
      </c>
      <c r="F12" s="69">
        <f t="shared" si="1"/>
        <v>-1</v>
      </c>
      <c r="J12" s="67"/>
      <c r="K12" s="67"/>
      <c r="L12" s="67"/>
      <c r="M12" s="67"/>
      <c r="N12" s="67"/>
    </row>
    <row r="13" spans="1:14" s="34" customFormat="1" ht="21" customHeight="1" thickBot="1" x14ac:dyDescent="0.3">
      <c r="A13" s="65"/>
      <c r="B13" s="76" t="s">
        <v>49</v>
      </c>
      <c r="C13" s="56">
        <v>255947.75</v>
      </c>
      <c r="D13" s="56">
        <v>269116.69</v>
      </c>
      <c r="E13" s="68">
        <f t="shared" si="0"/>
        <v>13168.940000000002</v>
      </c>
      <c r="F13" s="69">
        <f t="shared" si="1"/>
        <v>5.1451673241901918E-2</v>
      </c>
      <c r="J13" s="67"/>
      <c r="K13" s="67"/>
      <c r="L13" s="67"/>
      <c r="M13" s="67"/>
      <c r="N13" s="67"/>
    </row>
    <row r="14" spans="1:14" s="34" customFormat="1" ht="21" customHeight="1" thickBot="1" x14ac:dyDescent="0.3">
      <c r="A14" s="65"/>
      <c r="B14" s="76" t="s">
        <v>229</v>
      </c>
      <c r="C14" s="56">
        <v>30000</v>
      </c>
      <c r="D14" s="56">
        <v>30000</v>
      </c>
      <c r="E14" s="68">
        <f t="shared" si="0"/>
        <v>0</v>
      </c>
      <c r="F14" s="69">
        <f t="shared" si="1"/>
        <v>0</v>
      </c>
      <c r="J14" s="67"/>
      <c r="K14" s="67"/>
      <c r="L14" s="67"/>
      <c r="M14" s="67"/>
      <c r="N14" s="67"/>
    </row>
    <row r="15" spans="1:14" s="34" customFormat="1" ht="21" customHeight="1" thickBot="1" x14ac:dyDescent="0.3">
      <c r="A15" s="65"/>
      <c r="B15" s="76" t="s">
        <v>231</v>
      </c>
      <c r="C15" s="56">
        <v>53992</v>
      </c>
      <c r="D15" s="56"/>
      <c r="E15" s="68">
        <f t="shared" si="0"/>
        <v>-53992</v>
      </c>
      <c r="F15" s="69">
        <f t="shared" si="1"/>
        <v>-1</v>
      </c>
      <c r="J15" s="67"/>
      <c r="K15" s="67"/>
      <c r="L15" s="67"/>
      <c r="M15" s="67"/>
      <c r="N15" s="67"/>
    </row>
    <row r="16" spans="1:14" s="34" customFormat="1" ht="21" customHeight="1" thickBot="1" x14ac:dyDescent="0.3">
      <c r="A16" s="65"/>
      <c r="B16" s="76" t="s">
        <v>166</v>
      </c>
      <c r="C16" s="56">
        <v>1500</v>
      </c>
      <c r="D16" s="56">
        <v>145116</v>
      </c>
      <c r="E16" s="68">
        <f t="shared" si="0"/>
        <v>143616</v>
      </c>
      <c r="F16" s="69">
        <f t="shared" si="1"/>
        <v>95.744</v>
      </c>
      <c r="J16" s="67"/>
      <c r="K16" s="67"/>
      <c r="L16" s="67"/>
      <c r="M16" s="67"/>
      <c r="N16" s="67"/>
    </row>
    <row r="17" spans="1:14" s="34" customFormat="1" ht="21" customHeight="1" thickBot="1" x14ac:dyDescent="0.3">
      <c r="A17" s="65"/>
      <c r="B17" s="76" t="s">
        <v>253</v>
      </c>
      <c r="C17" s="56"/>
      <c r="D17" s="56">
        <v>3769.64</v>
      </c>
      <c r="E17" s="68">
        <f t="shared" si="0"/>
        <v>3769.64</v>
      </c>
      <c r="F17" s="69" t="e">
        <f t="shared" si="1"/>
        <v>#DIV/0!</v>
      </c>
      <c r="J17" s="67"/>
      <c r="K17" s="67"/>
      <c r="L17" s="67"/>
      <c r="M17" s="67"/>
      <c r="N17" s="67"/>
    </row>
    <row r="18" spans="1:14" s="34" customFormat="1" ht="21" customHeight="1" thickBot="1" x14ac:dyDescent="0.3">
      <c r="A18" s="65"/>
      <c r="B18" s="76" t="s">
        <v>170</v>
      </c>
      <c r="C18" s="56">
        <v>466608.5</v>
      </c>
      <c r="D18" s="56">
        <v>29506</v>
      </c>
      <c r="E18" s="68">
        <f t="shared" si="0"/>
        <v>-437102.5</v>
      </c>
      <c r="F18" s="69">
        <f t="shared" si="1"/>
        <v>-0.93676497534871306</v>
      </c>
      <c r="J18" s="67"/>
      <c r="K18" s="67"/>
      <c r="L18" s="67"/>
      <c r="M18" s="67"/>
      <c r="N18" s="67"/>
    </row>
    <row r="19" spans="1:14" s="34" customFormat="1" ht="21" customHeight="1" thickBot="1" x14ac:dyDescent="0.3">
      <c r="A19" s="65"/>
      <c r="B19" s="76" t="s">
        <v>165</v>
      </c>
      <c r="C19" s="56">
        <v>2595</v>
      </c>
      <c r="D19" s="56">
        <v>278297</v>
      </c>
      <c r="E19" s="68">
        <f t="shared" si="0"/>
        <v>275702</v>
      </c>
      <c r="F19" s="69">
        <f t="shared" si="1"/>
        <v>106.24354527938343</v>
      </c>
      <c r="J19" s="67"/>
      <c r="K19" s="67"/>
      <c r="L19" s="67"/>
      <c r="M19" s="67"/>
      <c r="N19" s="67"/>
    </row>
    <row r="20" spans="1:14" s="34" customFormat="1" ht="21" customHeight="1" thickBot="1" x14ac:dyDescent="0.3">
      <c r="A20" s="65"/>
      <c r="B20" s="76" t="s">
        <v>168</v>
      </c>
      <c r="C20" s="56">
        <v>487498.5</v>
      </c>
      <c r="D20" s="56"/>
      <c r="E20" s="68">
        <f t="shared" si="0"/>
        <v>-487498.5</v>
      </c>
      <c r="F20" s="69">
        <f t="shared" si="1"/>
        <v>-1</v>
      </c>
      <c r="J20" s="67"/>
      <c r="K20" s="67"/>
      <c r="L20" s="67"/>
      <c r="M20" s="67"/>
      <c r="N20" s="67"/>
    </row>
    <row r="21" spans="1:14" s="34" customFormat="1" ht="21" customHeight="1" thickBot="1" x14ac:dyDescent="0.3">
      <c r="A21" s="65"/>
      <c r="B21" s="76" t="s">
        <v>169</v>
      </c>
      <c r="C21" s="56">
        <v>9000</v>
      </c>
      <c r="D21" s="56">
        <v>219518</v>
      </c>
      <c r="E21" s="68">
        <f t="shared" si="0"/>
        <v>210518</v>
      </c>
      <c r="F21" s="69">
        <f t="shared" si="1"/>
        <v>23.390888888888888</v>
      </c>
      <c r="J21" s="67"/>
      <c r="K21" s="67"/>
      <c r="L21" s="67"/>
      <c r="M21" s="67"/>
      <c r="N21" s="67"/>
    </row>
    <row r="22" spans="1:14" s="34" customFormat="1" ht="21" customHeight="1" thickBot="1" x14ac:dyDescent="0.3">
      <c r="A22" s="65"/>
      <c r="B22" s="76" t="s">
        <v>167</v>
      </c>
      <c r="C22" s="56">
        <v>100195.9</v>
      </c>
      <c r="D22" s="56">
        <v>44797.13</v>
      </c>
      <c r="E22" s="68">
        <f t="shared" si="0"/>
        <v>-55398.77</v>
      </c>
      <c r="F22" s="69">
        <f t="shared" si="1"/>
        <v>-0.55290455996702459</v>
      </c>
      <c r="J22" s="67"/>
      <c r="K22" s="67"/>
      <c r="L22" s="67"/>
      <c r="M22" s="67"/>
      <c r="N22" s="67"/>
    </row>
    <row r="23" spans="1:14" s="34" customFormat="1" ht="21" customHeight="1" thickBot="1" x14ac:dyDescent="0.3">
      <c r="A23" s="65"/>
      <c r="B23" s="76" t="s">
        <v>27</v>
      </c>
      <c r="C23" s="56">
        <v>41382</v>
      </c>
      <c r="D23" s="56"/>
      <c r="E23" s="68">
        <f t="shared" si="0"/>
        <v>-41382</v>
      </c>
      <c r="F23" s="69">
        <f t="shared" si="1"/>
        <v>-1</v>
      </c>
      <c r="J23" s="67"/>
      <c r="K23" s="67"/>
      <c r="L23" s="67"/>
      <c r="M23" s="67"/>
      <c r="N23" s="67"/>
    </row>
    <row r="24" spans="1:14" s="34" customFormat="1" ht="21" customHeight="1" thickBot="1" x14ac:dyDescent="0.3">
      <c r="A24" s="65"/>
      <c r="B24" s="76" t="s">
        <v>32</v>
      </c>
      <c r="C24" s="56">
        <v>1274526</v>
      </c>
      <c r="D24" s="56">
        <v>23620</v>
      </c>
      <c r="E24" s="68">
        <f t="shared" si="0"/>
        <v>-1250906</v>
      </c>
      <c r="F24" s="69">
        <f t="shared" si="1"/>
        <v>-0.98146762011916588</v>
      </c>
      <c r="J24" s="67"/>
      <c r="K24" s="67"/>
      <c r="L24" s="67"/>
      <c r="M24" s="67"/>
      <c r="N24" s="67"/>
    </row>
    <row r="25" spans="1:14" s="34" customFormat="1" ht="21" customHeight="1" thickBot="1" x14ac:dyDescent="0.3">
      <c r="A25" s="65"/>
      <c r="B25" s="76" t="s">
        <v>12</v>
      </c>
      <c r="C25" s="56"/>
      <c r="D25" s="56">
        <v>56746</v>
      </c>
      <c r="E25" s="68">
        <f t="shared" si="0"/>
        <v>56746</v>
      </c>
      <c r="F25" s="69" t="e">
        <f t="shared" si="1"/>
        <v>#DIV/0!</v>
      </c>
      <c r="J25" s="67"/>
      <c r="K25" s="67"/>
      <c r="L25" s="67"/>
      <c r="M25" s="67"/>
      <c r="N25" s="67"/>
    </row>
    <row r="26" spans="1:14" s="34" customFormat="1" ht="21" customHeight="1" thickBot="1" x14ac:dyDescent="0.3">
      <c r="A26" s="65"/>
      <c r="B26" s="76" t="s">
        <v>28</v>
      </c>
      <c r="C26" s="56"/>
      <c r="D26" s="56">
        <v>12402.5</v>
      </c>
      <c r="E26" s="68">
        <f t="shared" si="0"/>
        <v>12402.5</v>
      </c>
      <c r="F26" s="69" t="e">
        <f t="shared" si="1"/>
        <v>#DIV/0!</v>
      </c>
      <c r="J26" s="67"/>
      <c r="K26" s="67"/>
      <c r="L26" s="67"/>
      <c r="M26" s="67"/>
      <c r="N26" s="67"/>
    </row>
    <row r="27" spans="1:14" s="34" customFormat="1" ht="21" customHeight="1" thickBot="1" x14ac:dyDescent="0.3">
      <c r="A27" s="65"/>
      <c r="B27" s="76" t="s">
        <v>171</v>
      </c>
      <c r="C27" s="56">
        <v>79625</v>
      </c>
      <c r="D27" s="56">
        <v>53190</v>
      </c>
      <c r="E27" s="68">
        <f t="shared" si="0"/>
        <v>-26435</v>
      </c>
      <c r="F27" s="69">
        <f t="shared" si="1"/>
        <v>-0.33199372056514914</v>
      </c>
      <c r="J27" s="67"/>
      <c r="K27" s="67"/>
      <c r="L27" s="67"/>
      <c r="M27" s="67"/>
      <c r="N27" s="67"/>
    </row>
    <row r="28" spans="1:14" s="34" customFormat="1" ht="21" customHeight="1" thickBot="1" x14ac:dyDescent="0.3">
      <c r="A28" s="65"/>
      <c r="B28" s="76" t="s">
        <v>52</v>
      </c>
      <c r="C28" s="56"/>
      <c r="D28" s="56">
        <v>-142355</v>
      </c>
      <c r="E28" s="68">
        <f t="shared" si="0"/>
        <v>-142355</v>
      </c>
      <c r="F28" s="69" t="e">
        <f t="shared" si="1"/>
        <v>#DIV/0!</v>
      </c>
      <c r="J28" s="67"/>
      <c r="K28" s="67"/>
      <c r="L28" s="67"/>
      <c r="M28" s="67"/>
      <c r="N28" s="67"/>
    </row>
    <row r="29" spans="1:14" s="34" customFormat="1" ht="21" customHeight="1" thickBot="1" x14ac:dyDescent="0.3">
      <c r="A29" s="65"/>
      <c r="B29" s="76" t="s">
        <v>50</v>
      </c>
      <c r="C29" s="56">
        <v>1000</v>
      </c>
      <c r="D29" s="56"/>
      <c r="E29" s="68">
        <f t="shared" si="0"/>
        <v>-1000</v>
      </c>
      <c r="F29" s="69">
        <f t="shared" si="1"/>
        <v>-1</v>
      </c>
      <c r="J29" s="67"/>
      <c r="K29" s="67"/>
      <c r="L29" s="67"/>
      <c r="M29" s="67"/>
      <c r="N29" s="67"/>
    </row>
    <row r="30" spans="1:14" s="34" customFormat="1" ht="21" customHeight="1" thickBot="1" x14ac:dyDescent="0.3">
      <c r="A30" s="65"/>
      <c r="B30" s="76" t="s">
        <v>51</v>
      </c>
      <c r="C30" s="56">
        <v>4445</v>
      </c>
      <c r="D30" s="56">
        <v>5000</v>
      </c>
      <c r="E30" s="68">
        <f t="shared" si="0"/>
        <v>555</v>
      </c>
      <c r="F30" s="69">
        <f t="shared" si="1"/>
        <v>0.12485939257592801</v>
      </c>
      <c r="J30" s="67"/>
      <c r="K30" s="67"/>
      <c r="L30" s="67"/>
      <c r="M30" s="67"/>
      <c r="N30" s="67"/>
    </row>
    <row r="31" spans="1:14" s="34" customFormat="1" ht="21" customHeight="1" thickBot="1" x14ac:dyDescent="0.3">
      <c r="A31" s="66"/>
      <c r="B31" s="77" t="s">
        <v>215</v>
      </c>
      <c r="C31" s="74">
        <v>3820086.03</v>
      </c>
      <c r="D31" s="37">
        <v>1617575.96</v>
      </c>
      <c r="E31" s="71">
        <f t="shared" si="0"/>
        <v>-2202510.0699999998</v>
      </c>
      <c r="F31" s="70">
        <f t="shared" si="1"/>
        <v>-0.57656033207189317</v>
      </c>
      <c r="J31" s="67"/>
      <c r="K31" s="67"/>
      <c r="L31" s="67"/>
      <c r="M31" s="67"/>
      <c r="N31" s="67"/>
    </row>
    <row r="32" spans="1:14" s="34" customFormat="1" ht="21" customHeight="1" thickBot="1" x14ac:dyDescent="0.3">
      <c r="A32" s="80" t="s">
        <v>195</v>
      </c>
      <c r="B32" s="76" t="s">
        <v>232</v>
      </c>
      <c r="C32" s="56">
        <v>65654</v>
      </c>
      <c r="D32" s="56"/>
      <c r="E32" s="68">
        <f t="shared" si="0"/>
        <v>-65654</v>
      </c>
      <c r="F32" s="69">
        <f t="shared" si="1"/>
        <v>-1</v>
      </c>
      <c r="J32" s="67"/>
      <c r="K32" s="67"/>
      <c r="L32" s="67"/>
      <c r="M32" s="67"/>
      <c r="N32" s="67"/>
    </row>
    <row r="33" spans="1:14" s="34" customFormat="1" ht="21" customHeight="1" thickBot="1" x14ac:dyDescent="0.3">
      <c r="A33" s="80"/>
      <c r="B33" s="77" t="s">
        <v>215</v>
      </c>
      <c r="C33" s="74">
        <v>65654</v>
      </c>
      <c r="D33" s="37"/>
      <c r="E33" s="71">
        <f t="shared" si="0"/>
        <v>-65654</v>
      </c>
      <c r="F33" s="70">
        <f t="shared" si="1"/>
        <v>-1</v>
      </c>
      <c r="J33" s="67"/>
      <c r="K33" s="67"/>
      <c r="L33" s="67"/>
      <c r="M33" s="67"/>
      <c r="N33" s="67"/>
    </row>
    <row r="34" spans="1:14" s="34" customFormat="1" ht="21" customHeight="1" thickBot="1" x14ac:dyDescent="0.3">
      <c r="A34" s="80" t="s">
        <v>207</v>
      </c>
      <c r="B34" s="76" t="s">
        <v>232</v>
      </c>
      <c r="C34" s="56"/>
      <c r="D34" s="56">
        <v>12876</v>
      </c>
      <c r="E34" s="68">
        <f t="shared" si="0"/>
        <v>12876</v>
      </c>
      <c r="F34" s="69" t="e">
        <f t="shared" si="1"/>
        <v>#DIV/0!</v>
      </c>
      <c r="J34" s="67"/>
      <c r="K34" s="67"/>
      <c r="L34" s="67"/>
      <c r="M34" s="67"/>
      <c r="N34" s="67"/>
    </row>
    <row r="35" spans="1:14" s="34" customFormat="1" ht="21" customHeight="1" thickBot="1" x14ac:dyDescent="0.3">
      <c r="A35" s="80"/>
      <c r="B35" s="76" t="s">
        <v>172</v>
      </c>
      <c r="C35" s="56">
        <v>32500</v>
      </c>
      <c r="D35" s="56">
        <v>37500</v>
      </c>
      <c r="E35" s="68">
        <f t="shared" si="0"/>
        <v>5000</v>
      </c>
      <c r="F35" s="69">
        <f t="shared" si="1"/>
        <v>0.15384615384615385</v>
      </c>
      <c r="J35" s="67"/>
      <c r="K35" s="67"/>
      <c r="L35" s="67"/>
      <c r="M35" s="67"/>
      <c r="N35" s="67"/>
    </row>
    <row r="36" spans="1:14" s="34" customFormat="1" ht="21" customHeight="1" thickBot="1" x14ac:dyDescent="0.3">
      <c r="A36" s="80"/>
      <c r="B36" s="76" t="s">
        <v>233</v>
      </c>
      <c r="C36" s="56">
        <v>1289817</v>
      </c>
      <c r="D36" s="56">
        <v>280872</v>
      </c>
      <c r="E36" s="68">
        <f t="shared" si="0"/>
        <v>-1008945</v>
      </c>
      <c r="F36" s="69">
        <f t="shared" si="1"/>
        <v>-0.78223887574748974</v>
      </c>
      <c r="J36" s="67"/>
      <c r="K36" s="67"/>
      <c r="L36" s="67"/>
      <c r="M36" s="67"/>
      <c r="N36" s="67"/>
    </row>
    <row r="37" spans="1:14" s="34" customFormat="1" ht="21" customHeight="1" thickBot="1" x14ac:dyDescent="0.3">
      <c r="A37" s="80"/>
      <c r="B37" s="77" t="s">
        <v>215</v>
      </c>
      <c r="C37" s="74">
        <v>1322317</v>
      </c>
      <c r="D37" s="37">
        <v>331248</v>
      </c>
      <c r="E37" s="71">
        <f t="shared" si="0"/>
        <v>-991069</v>
      </c>
      <c r="F37" s="70">
        <f t="shared" si="1"/>
        <v>-0.74949425894093469</v>
      </c>
      <c r="J37" s="67"/>
      <c r="K37" s="67"/>
      <c r="L37" s="67"/>
      <c r="M37" s="67"/>
      <c r="N37" s="67"/>
    </row>
    <row r="38" spans="1:14" s="34" customFormat="1" ht="21" customHeight="1" thickBot="1" x14ac:dyDescent="0.3">
      <c r="A38" s="78" t="s">
        <v>215</v>
      </c>
      <c r="B38" s="75"/>
      <c r="C38" s="19">
        <v>5208057.0299999993</v>
      </c>
      <c r="D38" s="19">
        <v>1948823.96</v>
      </c>
      <c r="E38" s="72">
        <f>D38-C38</f>
        <v>-3259233.0699999994</v>
      </c>
      <c r="F38" s="73">
        <f>E38/C38</f>
        <v>-0.62580594859576644</v>
      </c>
      <c r="J38" s="67"/>
      <c r="K38" s="67"/>
      <c r="L38" s="67"/>
      <c r="M38" s="67"/>
      <c r="N38" s="67"/>
    </row>
  </sheetData>
  <mergeCells count="4">
    <mergeCell ref="A38:B38"/>
    <mergeCell ref="A9:A31"/>
    <mergeCell ref="A32:A33"/>
    <mergeCell ref="A34:A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4" sqref="A4"/>
    </sheetView>
  </sheetViews>
  <sheetFormatPr defaultRowHeight="15" x14ac:dyDescent="0.25"/>
  <cols>
    <col min="1" max="5" width="24" customWidth="1"/>
  </cols>
  <sheetData>
    <row r="1" spans="1:5" ht="18" x14ac:dyDescent="0.25">
      <c r="A1" s="10" t="s">
        <v>54</v>
      </c>
      <c r="B1" s="9"/>
      <c r="C1" s="9"/>
      <c r="D1" s="9"/>
      <c r="E1" s="9"/>
    </row>
    <row r="2" spans="1:5" ht="18" x14ac:dyDescent="0.25">
      <c r="A2" s="10" t="s">
        <v>255</v>
      </c>
      <c r="B2" s="9"/>
      <c r="C2" s="9"/>
      <c r="D2" s="9"/>
      <c r="E2" s="9"/>
    </row>
    <row r="3" spans="1:5" ht="18" x14ac:dyDescent="0.25">
      <c r="A3" s="10"/>
      <c r="B3" s="9"/>
      <c r="C3" s="9"/>
      <c r="D3" s="9"/>
      <c r="E3" s="9"/>
    </row>
    <row r="4" spans="1:5" x14ac:dyDescent="0.25">
      <c r="A4" s="1" t="s">
        <v>55</v>
      </c>
      <c r="B4" s="1" t="s">
        <v>234</v>
      </c>
      <c r="C4" s="1" t="s">
        <v>254</v>
      </c>
      <c r="D4" s="2" t="s">
        <v>2</v>
      </c>
      <c r="E4" s="2" t="s">
        <v>3</v>
      </c>
    </row>
    <row r="5" spans="1:5" x14ac:dyDescent="0.25">
      <c r="A5" s="3" t="s">
        <v>56</v>
      </c>
      <c r="B5" s="4">
        <v>406339523.75999969</v>
      </c>
      <c r="C5" s="4">
        <v>446135110.80999964</v>
      </c>
      <c r="D5" s="4">
        <f>C5-B5</f>
        <v>39795587.049999952</v>
      </c>
      <c r="E5" s="16">
        <f>D5/B5</f>
        <v>9.7936786167778275E-2</v>
      </c>
    </row>
    <row r="6" spans="1:5" x14ac:dyDescent="0.25">
      <c r="A6" s="3" t="s">
        <v>57</v>
      </c>
      <c r="B6" s="4">
        <v>5208057.03</v>
      </c>
      <c r="C6" s="4">
        <v>1948823.9599999997</v>
      </c>
      <c r="D6" s="4">
        <f t="shared" ref="D6:D7" si="0">C6-B6</f>
        <v>-3259233.0700000003</v>
      </c>
      <c r="E6" s="18">
        <f t="shared" ref="E6:E7" si="1">D6/B6</f>
        <v>-0.62580594859576644</v>
      </c>
    </row>
    <row r="7" spans="1:5" x14ac:dyDescent="0.25">
      <c r="A7" s="3" t="s">
        <v>235</v>
      </c>
      <c r="B7" s="4">
        <v>6729495.3800000008</v>
      </c>
      <c r="C7" s="4">
        <v>6411051.9299999988</v>
      </c>
      <c r="D7" s="4">
        <f t="shared" si="0"/>
        <v>-318443.45000000205</v>
      </c>
      <c r="E7" s="16">
        <f t="shared" si="1"/>
        <v>-4.732055407102486E-2</v>
      </c>
    </row>
    <row r="8" spans="1:5" x14ac:dyDescent="0.25">
      <c r="A8" s="1" t="s">
        <v>45</v>
      </c>
      <c r="B8" s="5">
        <f>SUM(B5:B7)</f>
        <v>418277076.16999966</v>
      </c>
      <c r="C8" s="5">
        <f>SUM(C5:C7)</f>
        <v>454494986.69999963</v>
      </c>
      <c r="D8" s="5">
        <f>C8-B8</f>
        <v>36217910.529999971</v>
      </c>
      <c r="E8" s="17">
        <f>D8/B8</f>
        <v>8.6588322892646369E-2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30.28515625" customWidth="1"/>
    <col min="2" max="2" width="46.42578125" style="27" customWidth="1"/>
    <col min="3" max="4" width="30.28515625" style="27" customWidth="1"/>
    <col min="5" max="6" width="30.28515625" style="54" customWidth="1"/>
  </cols>
  <sheetData>
    <row r="1" spans="1:6" s="9" customFormat="1" ht="18" x14ac:dyDescent="0.25">
      <c r="A1" s="10" t="s">
        <v>58</v>
      </c>
      <c r="B1" s="27"/>
      <c r="C1" s="27"/>
      <c r="D1" s="27"/>
      <c r="E1" s="54"/>
      <c r="F1" s="54"/>
    </row>
    <row r="2" spans="1:6" s="9" customFormat="1" ht="18" x14ac:dyDescent="0.25">
      <c r="A2" s="10" t="s">
        <v>246</v>
      </c>
      <c r="B2" s="27"/>
      <c r="C2" s="27"/>
      <c r="D2" s="27"/>
      <c r="E2" s="54"/>
      <c r="F2" s="54"/>
    </row>
    <row r="3" spans="1:6" s="9" customFormat="1" ht="18" x14ac:dyDescent="0.25">
      <c r="A3" s="10"/>
      <c r="B3" s="91"/>
      <c r="C3" s="92"/>
      <c r="D3" s="92"/>
      <c r="E3" s="54"/>
      <c r="F3" s="54"/>
    </row>
    <row r="4" spans="1:6" s="9" customFormat="1" ht="15.75" thickBot="1" x14ac:dyDescent="0.3">
      <c r="A4" s="1" t="s">
        <v>55</v>
      </c>
      <c r="B4" s="1" t="s">
        <v>59</v>
      </c>
      <c r="C4" s="2">
        <v>2017</v>
      </c>
      <c r="D4" s="2">
        <v>2018</v>
      </c>
      <c r="E4" s="101" t="s">
        <v>174</v>
      </c>
      <c r="F4" s="102" t="s">
        <v>175</v>
      </c>
    </row>
    <row r="5" spans="1:6" s="9" customFormat="1" ht="15.75" thickBot="1" x14ac:dyDescent="0.3">
      <c r="A5" s="12" t="s">
        <v>56</v>
      </c>
      <c r="B5" s="93" t="s">
        <v>4</v>
      </c>
      <c r="C5" s="100">
        <v>58222509.130000003</v>
      </c>
      <c r="D5" s="100">
        <v>69147265.080000043</v>
      </c>
      <c r="E5" s="103">
        <f>D5-C5</f>
        <v>10924755.95000004</v>
      </c>
      <c r="F5" s="104">
        <f>E5/C5</f>
        <v>0.18763801342891454</v>
      </c>
    </row>
    <row r="6" spans="1:6" s="9" customFormat="1" ht="15.75" thickBot="1" x14ac:dyDescent="0.3">
      <c r="A6" s="13"/>
      <c r="B6" s="93" t="s">
        <v>13</v>
      </c>
      <c r="C6" s="100">
        <v>10032623.579999998</v>
      </c>
      <c r="D6" s="100">
        <v>8808878.4699999969</v>
      </c>
      <c r="E6" s="103">
        <f t="shared" ref="E6:E14" si="0">D6-C6</f>
        <v>-1223745.1100000013</v>
      </c>
      <c r="F6" s="104">
        <f t="shared" ref="F6:F14" si="1">E6/C6</f>
        <v>-0.1219765797293076</v>
      </c>
    </row>
    <row r="7" spans="1:6" s="9" customFormat="1" ht="15.75" thickBot="1" x14ac:dyDescent="0.3">
      <c r="A7" s="13"/>
      <c r="B7" s="93" t="s">
        <v>14</v>
      </c>
      <c r="C7" s="100">
        <v>145352262.59999993</v>
      </c>
      <c r="D7" s="100">
        <v>182459720.59000003</v>
      </c>
      <c r="E7" s="103">
        <f t="shared" si="0"/>
        <v>37107457.990000099</v>
      </c>
      <c r="F7" s="104">
        <f t="shared" si="1"/>
        <v>0.25529329455377958</v>
      </c>
    </row>
    <row r="8" spans="1:6" s="9" customFormat="1" ht="15.75" thickBot="1" x14ac:dyDescent="0.3">
      <c r="A8" s="13"/>
      <c r="B8" s="93" t="s">
        <v>176</v>
      </c>
      <c r="C8" s="100">
        <v>32874961.850000001</v>
      </c>
      <c r="D8" s="100">
        <v>32821242.889999997</v>
      </c>
      <c r="E8" s="103">
        <f t="shared" si="0"/>
        <v>-53718.960000004619</v>
      </c>
      <c r="F8" s="104">
        <f t="shared" si="1"/>
        <v>-1.6340387023142543E-3</v>
      </c>
    </row>
    <row r="9" spans="1:6" s="9" customFormat="1" ht="15.75" thickBot="1" x14ac:dyDescent="0.3">
      <c r="A9" s="13"/>
      <c r="B9" s="93" t="s">
        <v>18</v>
      </c>
      <c r="C9" s="100">
        <v>3837717.9600000004</v>
      </c>
      <c r="D9" s="100">
        <v>4255154.4000000004</v>
      </c>
      <c r="E9" s="103">
        <f t="shared" si="0"/>
        <v>417436.43999999994</v>
      </c>
      <c r="F9" s="104">
        <f t="shared" si="1"/>
        <v>0.10877204743831667</v>
      </c>
    </row>
    <row r="10" spans="1:6" s="9" customFormat="1" ht="15.75" thickBot="1" x14ac:dyDescent="0.3">
      <c r="A10" s="13"/>
      <c r="B10" s="93" t="s">
        <v>24</v>
      </c>
      <c r="C10" s="100">
        <v>1974548.7399999998</v>
      </c>
      <c r="D10" s="100">
        <v>3228270.91</v>
      </c>
      <c r="E10" s="103">
        <f t="shared" si="0"/>
        <v>1253722.1700000004</v>
      </c>
      <c r="F10" s="104">
        <f t="shared" si="1"/>
        <v>0.63494111064586867</v>
      </c>
    </row>
    <row r="11" spans="1:6" s="9" customFormat="1" ht="15.75" thickBot="1" x14ac:dyDescent="0.3">
      <c r="A11" s="13"/>
      <c r="B11" s="93" t="s">
        <v>25</v>
      </c>
      <c r="C11" s="100">
        <v>22377411.909999996</v>
      </c>
      <c r="D11" s="100">
        <v>16526767.649999999</v>
      </c>
      <c r="E11" s="103">
        <f t="shared" si="0"/>
        <v>-5850644.2599999979</v>
      </c>
      <c r="F11" s="104">
        <f t="shared" si="1"/>
        <v>-0.26145312440646756</v>
      </c>
    </row>
    <row r="12" spans="1:6" s="9" customFormat="1" ht="15.75" thickBot="1" x14ac:dyDescent="0.3">
      <c r="A12" s="13"/>
      <c r="B12" s="93" t="s">
        <v>26</v>
      </c>
      <c r="C12" s="100">
        <v>77927592.659999996</v>
      </c>
      <c r="D12" s="100">
        <v>63638656.250000007</v>
      </c>
      <c r="E12" s="103">
        <f t="shared" si="0"/>
        <v>-14288936.409999989</v>
      </c>
      <c r="F12" s="104">
        <f t="shared" si="1"/>
        <v>-0.18336170696742771</v>
      </c>
    </row>
    <row r="13" spans="1:6" s="9" customFormat="1" ht="15.75" thickBot="1" x14ac:dyDescent="0.3">
      <c r="A13" s="13"/>
      <c r="B13" s="93" t="s">
        <v>30</v>
      </c>
      <c r="C13" s="100">
        <v>8206680.209999999</v>
      </c>
      <c r="D13" s="100">
        <v>13032504.470000001</v>
      </c>
      <c r="E13" s="103">
        <f t="shared" si="0"/>
        <v>4825824.2600000016</v>
      </c>
      <c r="F13" s="104">
        <f t="shared" si="1"/>
        <v>0.58803610430922371</v>
      </c>
    </row>
    <row r="14" spans="1:6" s="9" customFormat="1" ht="15.75" thickBot="1" x14ac:dyDescent="0.3">
      <c r="A14" s="13"/>
      <c r="B14" s="93" t="s">
        <v>31</v>
      </c>
      <c r="C14" s="100">
        <v>10405968.580000004</v>
      </c>
      <c r="D14" s="100">
        <v>12338462.490000004</v>
      </c>
      <c r="E14" s="103">
        <f t="shared" si="0"/>
        <v>1932493.9100000001</v>
      </c>
      <c r="F14" s="104">
        <f t="shared" si="1"/>
        <v>0.18571014270734992</v>
      </c>
    </row>
    <row r="15" spans="1:6" ht="15.75" thickBot="1" x14ac:dyDescent="0.3">
      <c r="A15" s="13"/>
      <c r="B15" s="94" t="s">
        <v>177</v>
      </c>
      <c r="C15" s="95"/>
      <c r="D15" s="95"/>
      <c r="E15" s="105"/>
      <c r="F15" s="106"/>
    </row>
    <row r="16" spans="1:6" ht="15.75" thickBot="1" x14ac:dyDescent="0.3">
      <c r="A16" s="13"/>
      <c r="B16" s="27" t="s">
        <v>256</v>
      </c>
      <c r="C16" s="100">
        <v>60862.71</v>
      </c>
      <c r="D16" s="100"/>
      <c r="E16" s="103">
        <f>D16-C16</f>
        <v>-60862.71</v>
      </c>
      <c r="F16" s="104">
        <f>E16/C16</f>
        <v>-1</v>
      </c>
    </row>
    <row r="17" spans="1:6" ht="15.75" thickBot="1" x14ac:dyDescent="0.3">
      <c r="A17" s="13"/>
      <c r="B17" s="27" t="s">
        <v>257</v>
      </c>
      <c r="C17" s="100">
        <v>0</v>
      </c>
      <c r="D17" s="100">
        <v>0</v>
      </c>
      <c r="E17" s="103">
        <f t="shared" ref="E17:E35" si="2">D17-C17</f>
        <v>0</v>
      </c>
      <c r="F17" s="104" t="e">
        <f t="shared" ref="F17:F35" si="3">E17/C17</f>
        <v>#DIV/0!</v>
      </c>
    </row>
    <row r="18" spans="1:6" ht="15.75" thickBot="1" x14ac:dyDescent="0.3">
      <c r="A18" s="13"/>
      <c r="B18" s="27" t="s">
        <v>258</v>
      </c>
      <c r="C18" s="100">
        <v>7497522.6600000011</v>
      </c>
      <c r="D18" s="100">
        <v>1770637.0699999998</v>
      </c>
      <c r="E18" s="103">
        <f t="shared" si="2"/>
        <v>-5726885.5900000017</v>
      </c>
      <c r="F18" s="104">
        <f t="shared" si="3"/>
        <v>-0.76383704987695245</v>
      </c>
    </row>
    <row r="19" spans="1:6" ht="15.75" thickBot="1" x14ac:dyDescent="0.3">
      <c r="A19" s="13"/>
      <c r="B19" s="27" t="s">
        <v>259</v>
      </c>
      <c r="C19" s="100">
        <v>7949</v>
      </c>
      <c r="D19" s="100">
        <v>22814.2</v>
      </c>
      <c r="E19" s="103">
        <f t="shared" si="2"/>
        <v>14865.2</v>
      </c>
      <c r="F19" s="104">
        <f t="shared" si="3"/>
        <v>1.8700717071329729</v>
      </c>
    </row>
    <row r="20" spans="1:6" ht="15.75" thickBot="1" x14ac:dyDescent="0.3">
      <c r="A20" s="13"/>
      <c r="B20" s="27" t="s">
        <v>260</v>
      </c>
      <c r="C20" s="100">
        <v>5819358.7000000002</v>
      </c>
      <c r="D20" s="100">
        <v>1379342.82</v>
      </c>
      <c r="E20" s="103">
        <f t="shared" si="2"/>
        <v>-4440015.88</v>
      </c>
      <c r="F20" s="104">
        <f t="shared" si="3"/>
        <v>-0.76297339773882644</v>
      </c>
    </row>
    <row r="21" spans="1:6" ht="15.75" thickBot="1" x14ac:dyDescent="0.3">
      <c r="A21" s="13"/>
      <c r="B21" s="27" t="s">
        <v>261</v>
      </c>
      <c r="C21" s="100">
        <v>27685.41</v>
      </c>
      <c r="D21" s="100">
        <v>84022.399999999994</v>
      </c>
      <c r="E21" s="103">
        <f t="shared" si="2"/>
        <v>56336.989999999991</v>
      </c>
      <c r="F21" s="104">
        <f t="shared" si="3"/>
        <v>2.034898164773431</v>
      </c>
    </row>
    <row r="22" spans="1:6" ht="15.75" thickBot="1" x14ac:dyDescent="0.3">
      <c r="A22" s="13"/>
      <c r="B22" s="27" t="s">
        <v>262</v>
      </c>
      <c r="C22" s="100">
        <v>4610758.57</v>
      </c>
      <c r="D22" s="100">
        <v>2528658.1199999996</v>
      </c>
      <c r="E22" s="103">
        <f t="shared" si="2"/>
        <v>-2082100.4500000007</v>
      </c>
      <c r="F22" s="104">
        <f t="shared" si="3"/>
        <v>-0.45157438160983576</v>
      </c>
    </row>
    <row r="23" spans="1:6" ht="15.75" thickBot="1" x14ac:dyDescent="0.3">
      <c r="A23" s="13"/>
      <c r="B23" s="27" t="s">
        <v>263</v>
      </c>
      <c r="C23" s="100">
        <v>705438.89999999991</v>
      </c>
      <c r="D23" s="100">
        <v>431377.24</v>
      </c>
      <c r="E23" s="103">
        <f t="shared" si="2"/>
        <v>-274061.65999999992</v>
      </c>
      <c r="F23" s="104">
        <f t="shared" si="3"/>
        <v>-0.38849808254123774</v>
      </c>
    </row>
    <row r="24" spans="1:6" ht="15.75" thickBot="1" x14ac:dyDescent="0.3">
      <c r="A24" s="13"/>
      <c r="B24" s="27" t="s">
        <v>264</v>
      </c>
      <c r="C24" s="100">
        <v>169109.36</v>
      </c>
      <c r="D24" s="100">
        <v>4616.75</v>
      </c>
      <c r="E24" s="103">
        <f t="shared" si="2"/>
        <v>-164492.60999999999</v>
      </c>
      <c r="F24" s="104">
        <f t="shared" si="3"/>
        <v>-0.9726996187555792</v>
      </c>
    </row>
    <row r="25" spans="1:6" ht="15.75" thickBot="1" x14ac:dyDescent="0.3">
      <c r="A25" s="13"/>
      <c r="B25" s="27" t="s">
        <v>265</v>
      </c>
      <c r="C25" s="100">
        <v>3336515.5</v>
      </c>
      <c r="D25" s="100">
        <v>3756562.42</v>
      </c>
      <c r="E25" s="103">
        <f t="shared" si="2"/>
        <v>420046.91999999993</v>
      </c>
      <c r="F25" s="104">
        <f t="shared" si="3"/>
        <v>0.12589389139657822</v>
      </c>
    </row>
    <row r="26" spans="1:6" ht="15.75" thickBot="1" x14ac:dyDescent="0.3">
      <c r="A26" s="13"/>
      <c r="B26" s="27" t="s">
        <v>266</v>
      </c>
      <c r="C26" s="100">
        <v>11224</v>
      </c>
      <c r="D26" s="100">
        <v>147194</v>
      </c>
      <c r="E26" s="103">
        <f t="shared" si="2"/>
        <v>135970</v>
      </c>
      <c r="F26" s="104">
        <f t="shared" si="3"/>
        <v>12.114219529579472</v>
      </c>
    </row>
    <row r="27" spans="1:6" ht="15.75" thickBot="1" x14ac:dyDescent="0.3">
      <c r="A27" s="13"/>
      <c r="B27" s="27" t="s">
        <v>267</v>
      </c>
      <c r="C27" s="100">
        <v>82430</v>
      </c>
      <c r="D27" s="100">
        <v>13650085</v>
      </c>
      <c r="E27" s="103">
        <f t="shared" si="2"/>
        <v>13567655</v>
      </c>
      <c r="F27" s="104">
        <f t="shared" si="3"/>
        <v>164.59608152371709</v>
      </c>
    </row>
    <row r="28" spans="1:6" ht="15.75" thickBot="1" x14ac:dyDescent="0.3">
      <c r="A28" s="13"/>
      <c r="B28" s="27" t="s">
        <v>268</v>
      </c>
      <c r="C28" s="100">
        <v>0</v>
      </c>
      <c r="D28" s="100"/>
      <c r="E28" s="103">
        <f t="shared" si="2"/>
        <v>0</v>
      </c>
      <c r="F28" s="104" t="e">
        <f t="shared" si="3"/>
        <v>#DIV/0!</v>
      </c>
    </row>
    <row r="29" spans="1:6" ht="15.75" thickBot="1" x14ac:dyDescent="0.3">
      <c r="A29" s="13"/>
      <c r="B29" s="27" t="s">
        <v>269</v>
      </c>
      <c r="C29" s="100">
        <v>35000</v>
      </c>
      <c r="D29" s="100">
        <v>20000</v>
      </c>
      <c r="E29" s="103">
        <f t="shared" si="2"/>
        <v>-15000</v>
      </c>
      <c r="F29" s="104">
        <f t="shared" si="3"/>
        <v>-0.42857142857142855</v>
      </c>
    </row>
    <row r="30" spans="1:6" ht="15.75" thickBot="1" x14ac:dyDescent="0.3">
      <c r="A30" s="13"/>
      <c r="B30" s="27" t="s">
        <v>270</v>
      </c>
      <c r="C30" s="100">
        <v>130456.8</v>
      </c>
      <c r="D30" s="100">
        <v>3916812</v>
      </c>
      <c r="E30" s="103">
        <f t="shared" si="2"/>
        <v>3786355.2</v>
      </c>
      <c r="F30" s="104">
        <f t="shared" si="3"/>
        <v>29.023823978512429</v>
      </c>
    </row>
    <row r="31" spans="1:6" ht="15.75" thickBot="1" x14ac:dyDescent="0.3">
      <c r="A31" s="13"/>
      <c r="B31" s="27" t="s">
        <v>271</v>
      </c>
      <c r="C31" s="100">
        <v>0</v>
      </c>
      <c r="D31" s="100">
        <v>-2400</v>
      </c>
      <c r="E31" s="103">
        <f t="shared" si="2"/>
        <v>-2400</v>
      </c>
      <c r="F31" s="104" t="e">
        <f t="shared" si="3"/>
        <v>#DIV/0!</v>
      </c>
    </row>
    <row r="32" spans="1:6" ht="15.75" thickBot="1" x14ac:dyDescent="0.3">
      <c r="A32" s="13"/>
      <c r="B32" s="27" t="s">
        <v>272</v>
      </c>
      <c r="C32" s="100">
        <v>2500</v>
      </c>
      <c r="D32" s="100"/>
      <c r="E32" s="103">
        <f t="shared" si="2"/>
        <v>-2500</v>
      </c>
      <c r="F32" s="104">
        <f t="shared" si="3"/>
        <v>-1</v>
      </c>
    </row>
    <row r="33" spans="1:6" ht="15.75" thickBot="1" x14ac:dyDescent="0.3">
      <c r="A33" s="13"/>
      <c r="B33" s="27" t="s">
        <v>273</v>
      </c>
      <c r="C33" s="100">
        <v>38790</v>
      </c>
      <c r="D33" s="100">
        <v>126757.5</v>
      </c>
      <c r="E33" s="103">
        <f t="shared" si="2"/>
        <v>87967.5</v>
      </c>
      <c r="F33" s="104">
        <f t="shared" si="3"/>
        <v>2.2677880897138438</v>
      </c>
    </row>
    <row r="34" spans="1:6" ht="15.75" thickBot="1" x14ac:dyDescent="0.3">
      <c r="A34" s="13"/>
      <c r="B34" s="27" t="s">
        <v>274</v>
      </c>
      <c r="C34" s="100">
        <v>11937442.930000002</v>
      </c>
      <c r="D34" s="100">
        <v>10668760.109999998</v>
      </c>
      <c r="E34" s="103">
        <f t="shared" si="2"/>
        <v>-1268682.820000004</v>
      </c>
      <c r="F34" s="104">
        <f t="shared" si="3"/>
        <v>-0.10627760295395221</v>
      </c>
    </row>
    <row r="35" spans="1:6" ht="15.75" thickBot="1" x14ac:dyDescent="0.3">
      <c r="A35" s="13"/>
      <c r="B35" s="27" t="s">
        <v>275</v>
      </c>
      <c r="C35" s="100">
        <v>654202</v>
      </c>
      <c r="D35" s="100">
        <v>1372947.98</v>
      </c>
      <c r="E35" s="103">
        <f t="shared" si="2"/>
        <v>718745.98</v>
      </c>
      <c r="F35" s="104">
        <f t="shared" si="3"/>
        <v>1.098660627757176</v>
      </c>
    </row>
    <row r="36" spans="1:6" x14ac:dyDescent="0.25">
      <c r="A36" s="13"/>
      <c r="B36" s="94" t="s">
        <v>178</v>
      </c>
      <c r="C36" s="95">
        <f>SUM(C16:C35)</f>
        <v>35127246.539999999</v>
      </c>
      <c r="D36" s="95">
        <f>SUM(D16:D35)</f>
        <v>39878187.609999992</v>
      </c>
      <c r="E36" s="107">
        <f>D36-C36</f>
        <v>4750941.0699999928</v>
      </c>
      <c r="F36" s="108">
        <f>E36/C36</f>
        <v>0.13524945841086675</v>
      </c>
    </row>
    <row r="37" spans="1:6" s="9" customFormat="1" x14ac:dyDescent="0.25">
      <c r="A37" s="12" t="s">
        <v>60</v>
      </c>
      <c r="B37" s="96"/>
      <c r="C37" s="97">
        <f>SUM(C5:C14)+C36</f>
        <v>406339523.75999993</v>
      </c>
      <c r="D37" s="97">
        <f>SUM(D5:D14)+D36</f>
        <v>446135110.81000012</v>
      </c>
      <c r="E37" s="109">
        <f>D37-C37</f>
        <v>39795587.050000191</v>
      </c>
      <c r="F37" s="110">
        <f>E37/C37</f>
        <v>9.7936786167778817E-2</v>
      </c>
    </row>
    <row r="38" spans="1:6" s="9" customFormat="1" ht="20.25" customHeight="1" x14ac:dyDescent="0.25">
      <c r="B38" s="24"/>
      <c r="C38" s="23"/>
      <c r="D38" s="23"/>
      <c r="E38" s="111"/>
      <c r="F38" s="104"/>
    </row>
    <row r="39" spans="1:6" s="9" customFormat="1" ht="20.25" customHeight="1" x14ac:dyDescent="0.25">
      <c r="B39" s="27"/>
      <c r="C39" s="55"/>
      <c r="D39" s="55"/>
      <c r="E39" s="111"/>
      <c r="F39" s="104"/>
    </row>
    <row r="40" spans="1:6" s="9" customFormat="1" ht="20.25" customHeight="1" x14ac:dyDescent="0.25">
      <c r="A40" s="26" t="s">
        <v>57</v>
      </c>
      <c r="B40" s="26" t="s">
        <v>179</v>
      </c>
      <c r="C40" s="98">
        <v>5208057.03</v>
      </c>
      <c r="D40" s="98">
        <v>1948823.9599999997</v>
      </c>
      <c r="E40" s="112">
        <v>-3259233.0700000003</v>
      </c>
      <c r="F40" s="113">
        <v>-0.62580594859576644</v>
      </c>
    </row>
    <row r="41" spans="1:6" s="9" customFormat="1" ht="20.25" customHeight="1" x14ac:dyDescent="0.25">
      <c r="B41" s="27"/>
      <c r="C41" s="55"/>
      <c r="D41" s="55"/>
      <c r="E41" s="114"/>
      <c r="F41" s="104"/>
    </row>
    <row r="42" spans="1:6" s="9" customFormat="1" ht="20.25" customHeight="1" x14ac:dyDescent="0.25">
      <c r="A42" s="26" t="s">
        <v>235</v>
      </c>
      <c r="B42" s="26" t="s">
        <v>179</v>
      </c>
      <c r="C42" s="98">
        <v>6729495.3800000008</v>
      </c>
      <c r="D42" s="98">
        <v>6411051.9299999988</v>
      </c>
      <c r="E42" s="112">
        <v>-318443.45000000205</v>
      </c>
      <c r="F42" s="113">
        <v>-4.732055407102486E-2</v>
      </c>
    </row>
    <row r="43" spans="1:6" s="9" customFormat="1" ht="20.25" customHeight="1" x14ac:dyDescent="0.25">
      <c r="A43" s="11" t="s">
        <v>45</v>
      </c>
      <c r="B43" s="64"/>
      <c r="C43" s="99">
        <v>418277076.1699999</v>
      </c>
      <c r="D43" s="99">
        <v>454494986.70000011</v>
      </c>
      <c r="E43" s="115">
        <f>D43-C43</f>
        <v>36217910.53000021</v>
      </c>
      <c r="F43" s="116">
        <f>E43/C43</f>
        <v>8.6588322892646896E-2</v>
      </c>
    </row>
  </sheetData>
  <mergeCells count="3">
    <mergeCell ref="C3:D3"/>
    <mergeCell ref="A40:B40"/>
    <mergeCell ref="A42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West Lafayette</vt:lpstr>
      <vt:lpstr>NorthWest</vt:lpstr>
      <vt:lpstr>Fort Wayne</vt:lpstr>
      <vt:lpstr>Awards By Campus</vt:lpstr>
      <vt:lpstr>Awards By College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Co, Jessica L</dc:creator>
  <cp:lastModifiedBy>Varma, Meghna Amit</cp:lastModifiedBy>
  <dcterms:created xsi:type="dcterms:W3CDTF">2014-07-30T21:24:30Z</dcterms:created>
  <dcterms:modified xsi:type="dcterms:W3CDTF">2018-07-10T21:15:43Z</dcterms:modified>
</cp:coreProperties>
</file>