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s\common\users\SPS\SUPPORT\ASSTDIR\Awards\"/>
    </mc:Choice>
  </mc:AlternateContent>
  <bookViews>
    <workbookView xWindow="360" yWindow="120" windowWidth="17235" windowHeight="9525"/>
  </bookViews>
  <sheets>
    <sheet name="Awards By Campus" sheetId="5" r:id="rId1"/>
    <sheet name="Awards By College" sheetId="6" r:id="rId2"/>
    <sheet name="West Lafayette" sheetId="1" r:id="rId3"/>
    <sheet name="NorthWest" sheetId="2" r:id="rId4"/>
    <sheet name="Fort Wayne" sheetId="3" r:id="rId5"/>
  </sheets>
  <definedNames>
    <definedName name="_xlnm._FilterDatabase" localSheetId="0" hidden="1">'Awards By Campus'!$A$4:$E$8</definedName>
    <definedName name="_xlnm._FilterDatabase" localSheetId="1" hidden="1">'Awards By College'!$A$4:$F$33</definedName>
    <definedName name="_xlnm._FilterDatabase" localSheetId="4" hidden="1">'Fort Wayne'!$A$5:$F$39</definedName>
    <definedName name="_xlnm._FilterDatabase" localSheetId="3" hidden="1">NorthWest!$A$5:$F$37</definedName>
    <definedName name="_xlnm._FilterDatabase" localSheetId="2" hidden="1">'West Lafayette'!$A$5:$F$179</definedName>
    <definedName name="_xlnm.Print_Titles" localSheetId="2">'West Lafayette'!$5:$5</definedName>
  </definedNames>
  <calcPr calcId="162913"/>
</workbook>
</file>

<file path=xl/calcChain.xml><?xml version="1.0" encoding="utf-8"?>
<calcChain xmlns="http://schemas.openxmlformats.org/spreadsheetml/2006/main">
  <c r="E38" i="6" l="1"/>
  <c r="F38" i="6" s="1"/>
  <c r="E36" i="6"/>
  <c r="E17" i="6"/>
  <c r="F17" i="6" s="1"/>
  <c r="E18" i="6"/>
  <c r="F18" i="6" s="1"/>
  <c r="E19" i="6"/>
  <c r="F19" i="6" s="1"/>
  <c r="E20" i="6"/>
  <c r="F20" i="6" s="1"/>
  <c r="E21" i="6"/>
  <c r="F21" i="6" s="1"/>
  <c r="E22" i="6"/>
  <c r="F22" i="6" s="1"/>
  <c r="E23" i="6"/>
  <c r="F23" i="6" s="1"/>
  <c r="E24" i="6"/>
  <c r="F24" i="6" s="1"/>
  <c r="E25" i="6"/>
  <c r="F25" i="6" s="1"/>
  <c r="E26" i="6"/>
  <c r="F26" i="6" s="1"/>
  <c r="E27" i="6"/>
  <c r="F27" i="6" s="1"/>
  <c r="E28" i="6"/>
  <c r="F28" i="6" s="1"/>
  <c r="E29" i="6"/>
  <c r="F29" i="6" s="1"/>
  <c r="E30" i="6"/>
  <c r="F30" i="6" s="1"/>
  <c r="E31" i="6"/>
  <c r="F31" i="6" s="1"/>
  <c r="F36" i="6" l="1"/>
  <c r="C32" i="6" l="1"/>
  <c r="C33" i="6" s="1"/>
  <c r="D32" i="6"/>
  <c r="E39" i="6"/>
  <c r="E8" i="3"/>
  <c r="F8" i="3" s="1"/>
  <c r="E9" i="3"/>
  <c r="F9" i="3" s="1"/>
  <c r="E10" i="3"/>
  <c r="F10" i="3" s="1"/>
  <c r="E11" i="3"/>
  <c r="F11" i="3" s="1"/>
  <c r="E12" i="3"/>
  <c r="F12" i="3" s="1"/>
  <c r="E13" i="3"/>
  <c r="F13" i="3" s="1"/>
  <c r="E14" i="3"/>
  <c r="F14" i="3" s="1"/>
  <c r="E15" i="3"/>
  <c r="F15" i="3" s="1"/>
  <c r="E16" i="3"/>
  <c r="F16" i="3" s="1"/>
  <c r="E17" i="3"/>
  <c r="F17" i="3" s="1"/>
  <c r="E18" i="3"/>
  <c r="F18" i="3" s="1"/>
  <c r="E19" i="3"/>
  <c r="F19" i="3" s="1"/>
  <c r="E20" i="3"/>
  <c r="F20" i="3" s="1"/>
  <c r="E21" i="3"/>
  <c r="F21" i="3" s="1"/>
  <c r="E22" i="3"/>
  <c r="F22" i="3" s="1"/>
  <c r="E23" i="3"/>
  <c r="F23" i="3" s="1"/>
  <c r="E24" i="3"/>
  <c r="F24" i="3" s="1"/>
  <c r="E25" i="3"/>
  <c r="F25" i="3" s="1"/>
  <c r="E26" i="3"/>
  <c r="F26" i="3" s="1"/>
  <c r="E27" i="3"/>
  <c r="F27" i="3" s="1"/>
  <c r="E28" i="3"/>
  <c r="F28" i="3" s="1"/>
  <c r="E29" i="3"/>
  <c r="F29" i="3" s="1"/>
  <c r="E30" i="3"/>
  <c r="F30" i="3" s="1"/>
  <c r="E31" i="3"/>
  <c r="F31" i="3" s="1"/>
  <c r="E32" i="3"/>
  <c r="F32" i="3" s="1"/>
  <c r="E33" i="3"/>
  <c r="F33" i="3" s="1"/>
  <c r="E34" i="3"/>
  <c r="F34" i="3" s="1"/>
  <c r="E35" i="3"/>
  <c r="F35" i="3" s="1"/>
  <c r="E36" i="3"/>
  <c r="F36" i="3" s="1"/>
  <c r="E37" i="3"/>
  <c r="F37" i="3" s="1"/>
  <c r="E38" i="3"/>
  <c r="F38" i="3" s="1"/>
  <c r="E39" i="3"/>
  <c r="F39" i="3" s="1"/>
  <c r="E7" i="2"/>
  <c r="F7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7" i="2"/>
  <c r="F17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2" i="6" l="1"/>
  <c r="F32" i="6" s="1"/>
  <c r="D33" i="6"/>
  <c r="E33" i="6" l="1"/>
  <c r="E7" i="1" l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69" i="1"/>
  <c r="F69" i="1" s="1"/>
  <c r="E70" i="1"/>
  <c r="F70" i="1" s="1"/>
  <c r="E71" i="1"/>
  <c r="F71" i="1" s="1"/>
  <c r="E72" i="1"/>
  <c r="F72" i="1" s="1"/>
  <c r="E73" i="1"/>
  <c r="F73" i="1" s="1"/>
  <c r="E74" i="1"/>
  <c r="F74" i="1" s="1"/>
  <c r="E75" i="1"/>
  <c r="F75" i="1" s="1"/>
  <c r="E76" i="1"/>
  <c r="F76" i="1" s="1"/>
  <c r="E77" i="1"/>
  <c r="F77" i="1" s="1"/>
  <c r="E78" i="1"/>
  <c r="F78" i="1" s="1"/>
  <c r="E79" i="1"/>
  <c r="F79" i="1" s="1"/>
  <c r="E80" i="1"/>
  <c r="F80" i="1" s="1"/>
  <c r="E81" i="1"/>
  <c r="F81" i="1" s="1"/>
  <c r="E82" i="1"/>
  <c r="F82" i="1" s="1"/>
  <c r="E83" i="1"/>
  <c r="F83" i="1" s="1"/>
  <c r="E84" i="1"/>
  <c r="F84" i="1" s="1"/>
  <c r="E85" i="1"/>
  <c r="F85" i="1" s="1"/>
  <c r="E86" i="1"/>
  <c r="F86" i="1" s="1"/>
  <c r="E87" i="1"/>
  <c r="F87" i="1" s="1"/>
  <c r="E88" i="1"/>
  <c r="F88" i="1" s="1"/>
  <c r="E89" i="1"/>
  <c r="F89" i="1" s="1"/>
  <c r="E90" i="1"/>
  <c r="F90" i="1" s="1"/>
  <c r="E91" i="1"/>
  <c r="F91" i="1" s="1"/>
  <c r="E92" i="1"/>
  <c r="F92" i="1" s="1"/>
  <c r="E93" i="1"/>
  <c r="F93" i="1" s="1"/>
  <c r="E94" i="1"/>
  <c r="F94" i="1" s="1"/>
  <c r="E95" i="1"/>
  <c r="F95" i="1" s="1"/>
  <c r="E96" i="1"/>
  <c r="F96" i="1" s="1"/>
  <c r="E97" i="1"/>
  <c r="F97" i="1" s="1"/>
  <c r="E98" i="1"/>
  <c r="F98" i="1" s="1"/>
  <c r="E99" i="1"/>
  <c r="F99" i="1" s="1"/>
  <c r="E100" i="1"/>
  <c r="F100" i="1" s="1"/>
  <c r="E101" i="1"/>
  <c r="F101" i="1" s="1"/>
  <c r="E102" i="1"/>
  <c r="F102" i="1" s="1"/>
  <c r="E103" i="1"/>
  <c r="F103" i="1" s="1"/>
  <c r="E104" i="1"/>
  <c r="F104" i="1" s="1"/>
  <c r="E105" i="1"/>
  <c r="F105" i="1" s="1"/>
  <c r="E106" i="1"/>
  <c r="F106" i="1" s="1"/>
  <c r="E107" i="1"/>
  <c r="F107" i="1" s="1"/>
  <c r="E108" i="1"/>
  <c r="F108" i="1" s="1"/>
  <c r="E109" i="1"/>
  <c r="F109" i="1" s="1"/>
  <c r="E110" i="1"/>
  <c r="F110" i="1" s="1"/>
  <c r="E111" i="1"/>
  <c r="F111" i="1" s="1"/>
  <c r="E112" i="1"/>
  <c r="F112" i="1" s="1"/>
  <c r="E113" i="1"/>
  <c r="F113" i="1" s="1"/>
  <c r="E114" i="1"/>
  <c r="F114" i="1" s="1"/>
  <c r="E115" i="1"/>
  <c r="F115" i="1" s="1"/>
  <c r="E116" i="1"/>
  <c r="F116" i="1" s="1"/>
  <c r="E117" i="1"/>
  <c r="F117" i="1" s="1"/>
  <c r="E118" i="1"/>
  <c r="F118" i="1" s="1"/>
  <c r="E119" i="1"/>
  <c r="F119" i="1" s="1"/>
  <c r="E120" i="1"/>
  <c r="F120" i="1" s="1"/>
  <c r="E121" i="1"/>
  <c r="F121" i="1" s="1"/>
  <c r="E122" i="1"/>
  <c r="F122" i="1" s="1"/>
  <c r="E123" i="1"/>
  <c r="F123" i="1" s="1"/>
  <c r="E124" i="1"/>
  <c r="F124" i="1" s="1"/>
  <c r="E125" i="1"/>
  <c r="F125" i="1" s="1"/>
  <c r="E126" i="1"/>
  <c r="F126" i="1" s="1"/>
  <c r="E127" i="1"/>
  <c r="F127" i="1" s="1"/>
  <c r="E128" i="1"/>
  <c r="F128" i="1" s="1"/>
  <c r="E129" i="1"/>
  <c r="F129" i="1" s="1"/>
  <c r="E130" i="1"/>
  <c r="F130" i="1" s="1"/>
  <c r="E131" i="1"/>
  <c r="F131" i="1" s="1"/>
  <c r="E132" i="1"/>
  <c r="F132" i="1" s="1"/>
  <c r="E133" i="1"/>
  <c r="F133" i="1" s="1"/>
  <c r="E134" i="1"/>
  <c r="F134" i="1" s="1"/>
  <c r="E135" i="1"/>
  <c r="F135" i="1" s="1"/>
  <c r="E136" i="1"/>
  <c r="F136" i="1" s="1"/>
  <c r="E137" i="1"/>
  <c r="F137" i="1" s="1"/>
  <c r="E138" i="1"/>
  <c r="F138" i="1" s="1"/>
  <c r="E139" i="1"/>
  <c r="F139" i="1" s="1"/>
  <c r="E140" i="1"/>
  <c r="F140" i="1" s="1"/>
  <c r="E141" i="1"/>
  <c r="F141" i="1" s="1"/>
  <c r="E142" i="1"/>
  <c r="F142" i="1" s="1"/>
  <c r="E143" i="1"/>
  <c r="F143" i="1" s="1"/>
  <c r="E144" i="1"/>
  <c r="F144" i="1" s="1"/>
  <c r="E145" i="1"/>
  <c r="F145" i="1" s="1"/>
  <c r="E146" i="1"/>
  <c r="F146" i="1" s="1"/>
  <c r="E147" i="1"/>
  <c r="F147" i="1" s="1"/>
  <c r="E148" i="1"/>
  <c r="F148" i="1" s="1"/>
  <c r="E149" i="1"/>
  <c r="F149" i="1" s="1"/>
  <c r="E150" i="1"/>
  <c r="F150" i="1" s="1"/>
  <c r="E151" i="1"/>
  <c r="F151" i="1" s="1"/>
  <c r="E152" i="1"/>
  <c r="F152" i="1" s="1"/>
  <c r="E153" i="1"/>
  <c r="F153" i="1" s="1"/>
  <c r="E154" i="1"/>
  <c r="F154" i="1" s="1"/>
  <c r="E155" i="1"/>
  <c r="F155" i="1" s="1"/>
  <c r="E156" i="1"/>
  <c r="F156" i="1" s="1"/>
  <c r="E157" i="1"/>
  <c r="F157" i="1" s="1"/>
  <c r="E158" i="1"/>
  <c r="F158" i="1" s="1"/>
  <c r="E159" i="1"/>
  <c r="F159" i="1" s="1"/>
  <c r="E160" i="1"/>
  <c r="F160" i="1" s="1"/>
  <c r="E161" i="1"/>
  <c r="F161" i="1" s="1"/>
  <c r="E162" i="1"/>
  <c r="F162" i="1" s="1"/>
  <c r="E163" i="1"/>
  <c r="F163" i="1" s="1"/>
  <c r="E164" i="1"/>
  <c r="F164" i="1" s="1"/>
  <c r="E165" i="1"/>
  <c r="F165" i="1" s="1"/>
  <c r="E166" i="1"/>
  <c r="F166" i="1" s="1"/>
  <c r="E167" i="1"/>
  <c r="F167" i="1" s="1"/>
  <c r="E168" i="1"/>
  <c r="F168" i="1" s="1"/>
  <c r="E169" i="1"/>
  <c r="F169" i="1" s="1"/>
  <c r="E170" i="1"/>
  <c r="F170" i="1" s="1"/>
  <c r="E171" i="1"/>
  <c r="F171" i="1" s="1"/>
  <c r="E172" i="1"/>
  <c r="F172" i="1" s="1"/>
  <c r="E173" i="1"/>
  <c r="F173" i="1" s="1"/>
  <c r="E174" i="1"/>
  <c r="F174" i="1" s="1"/>
  <c r="E175" i="1"/>
  <c r="F175" i="1" s="1"/>
  <c r="E176" i="1"/>
  <c r="F176" i="1" s="1"/>
  <c r="E177" i="1"/>
  <c r="F177" i="1" s="1"/>
  <c r="E178" i="1"/>
  <c r="F178" i="1" s="1"/>
  <c r="E179" i="1"/>
  <c r="F179" i="1" s="1"/>
  <c r="E6" i="1" l="1"/>
  <c r="F6" i="1" s="1"/>
  <c r="F39" i="6" l="1"/>
  <c r="E16" i="6"/>
  <c r="F16" i="6" s="1"/>
  <c r="E14" i="6"/>
  <c r="F14" i="6" s="1"/>
  <c r="E13" i="6"/>
  <c r="F13" i="6" s="1"/>
  <c r="E12" i="6"/>
  <c r="F12" i="6" s="1"/>
  <c r="E11" i="6"/>
  <c r="F11" i="6" s="1"/>
  <c r="E10" i="6"/>
  <c r="F10" i="6" s="1"/>
  <c r="E9" i="6"/>
  <c r="F9" i="6" s="1"/>
  <c r="E8" i="6"/>
  <c r="F8" i="6" s="1"/>
  <c r="E7" i="6"/>
  <c r="F7" i="6" s="1"/>
  <c r="E6" i="6"/>
  <c r="F6" i="6" s="1"/>
  <c r="E5" i="6"/>
  <c r="F5" i="6" s="1"/>
  <c r="C8" i="5"/>
  <c r="B8" i="5"/>
  <c r="D7" i="5"/>
  <c r="E7" i="5" s="1"/>
  <c r="D6" i="5"/>
  <c r="E6" i="5" s="1"/>
  <c r="D5" i="5"/>
  <c r="E5" i="5" s="1"/>
  <c r="E7" i="3"/>
  <c r="F7" i="3" s="1"/>
  <c r="E6" i="3"/>
  <c r="F6" i="3" s="1"/>
  <c r="E6" i="2"/>
  <c r="F6" i="2" s="1"/>
  <c r="F33" i="6" l="1"/>
  <c r="D8" i="5"/>
  <c r="E8" i="5" s="1"/>
</calcChain>
</file>

<file path=xl/sharedStrings.xml><?xml version="1.0" encoding="utf-8"?>
<sst xmlns="http://schemas.openxmlformats.org/spreadsheetml/2006/main" count="362" uniqueCount="261">
  <si>
    <t>Awards by College and Department</t>
  </si>
  <si>
    <t>WEST LAFAYETTE</t>
  </si>
  <si>
    <t>Increase\Decrease</t>
  </si>
  <si>
    <t>% Change</t>
  </si>
  <si>
    <t>College of Agriculture</t>
  </si>
  <si>
    <t>Agronomy</t>
  </si>
  <si>
    <t>Animal Sciences</t>
  </si>
  <si>
    <t>Biochemistry</t>
  </si>
  <si>
    <t>Entomology</t>
  </si>
  <si>
    <t>Health &amp; Kinesiology</t>
  </si>
  <si>
    <t>Health Sciences</t>
  </si>
  <si>
    <t>Nursing</t>
  </si>
  <si>
    <t>College of Education</t>
  </si>
  <si>
    <t>College of Engineering</t>
  </si>
  <si>
    <t>College of Liberal Arts</t>
  </si>
  <si>
    <t>Philosophy</t>
  </si>
  <si>
    <t>Political Science</t>
  </si>
  <si>
    <t>Sociology</t>
  </si>
  <si>
    <t>College of Management</t>
  </si>
  <si>
    <t>College of Pharmacy</t>
  </si>
  <si>
    <t>College of Science</t>
  </si>
  <si>
    <t>Mathematics</t>
  </si>
  <si>
    <t>Physics</t>
  </si>
  <si>
    <t>Statistics</t>
  </si>
  <si>
    <t>College of Technology</t>
  </si>
  <si>
    <t>College of Veterinary Medicine</t>
  </si>
  <si>
    <t>Medical Education</t>
  </si>
  <si>
    <t>Engagement</t>
  </si>
  <si>
    <t>Graduate School</t>
  </si>
  <si>
    <t>WBAA</t>
  </si>
  <si>
    <t>Libraries</t>
  </si>
  <si>
    <t>Airport Operations</t>
  </si>
  <si>
    <t>President</t>
  </si>
  <si>
    <t>Honors College</t>
  </si>
  <si>
    <t>Vice President Research</t>
  </si>
  <si>
    <t>Grand Total</t>
  </si>
  <si>
    <t>CIVS</t>
  </si>
  <si>
    <t>FORT WAYNE</t>
  </si>
  <si>
    <t>Biology</t>
  </si>
  <si>
    <t>Continuing Studies</t>
  </si>
  <si>
    <t>Psychology</t>
  </si>
  <si>
    <t>Awards by Campus</t>
  </si>
  <si>
    <t>Campus</t>
  </si>
  <si>
    <t>West Lafayette</t>
  </si>
  <si>
    <t>Fort Wayne</t>
  </si>
  <si>
    <t>Awards by College/Unit</t>
  </si>
  <si>
    <t>College/Unit</t>
  </si>
  <si>
    <t>West Lafayette Total</t>
  </si>
  <si>
    <t>Aero &amp; Astro</t>
  </si>
  <si>
    <t>Lab/Renewable Res En</t>
  </si>
  <si>
    <t>EPICS</t>
  </si>
  <si>
    <t>Nutrition Science</t>
  </si>
  <si>
    <t>SLHS</t>
  </si>
  <si>
    <t>Consumer Science</t>
  </si>
  <si>
    <t>Grad School Admin</t>
  </si>
  <si>
    <t>Compar Pathobiology</t>
  </si>
  <si>
    <t>Botany &amp; Plant Path</t>
  </si>
  <si>
    <t>Ag Economics</t>
  </si>
  <si>
    <t>School of IDIS</t>
  </si>
  <si>
    <t>Physics &amp; Astronomy</t>
  </si>
  <si>
    <t>SATT</t>
  </si>
  <si>
    <t>Engr Techn</t>
  </si>
  <si>
    <t>Student Success</t>
  </si>
  <si>
    <t>Rec &amp; Wellness</t>
  </si>
  <si>
    <t>College of Business</t>
  </si>
  <si>
    <t>College of Nursing</t>
  </si>
  <si>
    <t>Engineering Tech</t>
  </si>
  <si>
    <t>ED Opportunities Prg</t>
  </si>
  <si>
    <t>Chemistry &amp; Physics</t>
  </si>
  <si>
    <t>FW Computer Science</t>
  </si>
  <si>
    <t>Professional Studies</t>
  </si>
  <si>
    <t>Increase/Decrease</t>
  </si>
  <si>
    <t>%Change</t>
  </si>
  <si>
    <t>College of Health and Human Science</t>
  </si>
  <si>
    <t>Other Departments</t>
  </si>
  <si>
    <t>Other Departments Total</t>
  </si>
  <si>
    <t/>
  </si>
  <si>
    <t>Information Technology</t>
  </si>
  <si>
    <t>College</t>
  </si>
  <si>
    <t>Department</t>
  </si>
  <si>
    <t>ADDL</t>
  </si>
  <si>
    <t>Colombia Initiative</t>
  </si>
  <si>
    <t>Enrollment Management</t>
  </si>
  <si>
    <t>Office of the Provost</t>
  </si>
  <si>
    <t>Polytechnic Institute</t>
  </si>
  <si>
    <t>School of Management</t>
  </si>
  <si>
    <t>Student Affairs</t>
  </si>
  <si>
    <t>Student Life</t>
  </si>
  <si>
    <t>Total</t>
  </si>
  <si>
    <t>English</t>
  </si>
  <si>
    <t>NORTHWEST</t>
  </si>
  <si>
    <t>North West</t>
  </si>
  <si>
    <t>Digital Education</t>
  </si>
  <si>
    <t>Managerial Studies</t>
  </si>
  <si>
    <t>Biological Sciences</t>
  </si>
  <si>
    <t>FY 2018 Award Amount</t>
  </si>
  <si>
    <t>FY 2018</t>
  </si>
  <si>
    <t>Administrative Ops</t>
  </si>
  <si>
    <t>CERIS</t>
  </si>
  <si>
    <t>Field Extension</t>
  </si>
  <si>
    <t>Food Science</t>
  </si>
  <si>
    <t>Forestry &amp; Natural Resources</t>
  </si>
  <si>
    <t>Purdue Ag Center</t>
  </si>
  <si>
    <t>Curriculum &amp; Instruction</t>
  </si>
  <si>
    <t>Educational Studies</t>
  </si>
  <si>
    <t>Industrial Engineering</t>
  </si>
  <si>
    <t>Mechanical Engineering</t>
  </si>
  <si>
    <t>College of Health &amp; Human Sci</t>
  </si>
  <si>
    <t>HHS Admin</t>
  </si>
  <si>
    <t>Psychological Sciences</t>
  </si>
  <si>
    <t>Anthropology</t>
  </si>
  <si>
    <t>Communications</t>
  </si>
  <si>
    <t>History</t>
  </si>
  <si>
    <t>Pharmacy Admin</t>
  </si>
  <si>
    <t>Chemistry</t>
  </si>
  <si>
    <t>Computer Science</t>
  </si>
  <si>
    <t>EAPS</t>
  </si>
  <si>
    <t>Vet Teaching Hospital</t>
  </si>
  <si>
    <t>Colombia</t>
  </si>
  <si>
    <t>ISTEM</t>
  </si>
  <si>
    <t>Financial Aid</t>
  </si>
  <si>
    <t>Finance</t>
  </si>
  <si>
    <t>Customer Relations &amp; Process Mgmt Admin</t>
  </si>
  <si>
    <t>Libraries Admin</t>
  </si>
  <si>
    <t>Ofc of Corp and Glbl Partnersh</t>
  </si>
  <si>
    <t>International Programs Admin</t>
  </si>
  <si>
    <t>OCGP Admin</t>
  </si>
  <si>
    <t>TAP/MEP</t>
  </si>
  <si>
    <t>Drug Discovery Admin</t>
  </si>
  <si>
    <t>EVPRP Admin</t>
  </si>
  <si>
    <t>PI4D Admin</t>
  </si>
  <si>
    <t>Purdue Cancer Center Admin</t>
  </si>
  <si>
    <t>Vice Provost for Teaching &amp; Le</t>
  </si>
  <si>
    <t>Career Success</t>
  </si>
  <si>
    <t>Center for Instructional Excellence</t>
  </si>
  <si>
    <t>VP for Teaching &amp; Learning Admin</t>
  </si>
  <si>
    <t>Radiological &amp; Environmental Mgmt</t>
  </si>
  <si>
    <t>Transportation Services</t>
  </si>
  <si>
    <t>Ag &amp; Biological Eng Program</t>
  </si>
  <si>
    <t>Ag Admin</t>
  </si>
  <si>
    <t>Ag Communication Services</t>
  </si>
  <si>
    <t>Ag Econ Icee Extn</t>
  </si>
  <si>
    <t>Ag Research and Grad Education</t>
  </si>
  <si>
    <t>Ag Sciences Educ &amp; Comm</t>
  </si>
  <si>
    <t>Bioinformatantics Core Recharge</t>
  </si>
  <si>
    <t>CES</t>
  </si>
  <si>
    <t>CES -4H</t>
  </si>
  <si>
    <t>Gtap Data</t>
  </si>
  <si>
    <t>Hort/Landscape Archit</t>
  </si>
  <si>
    <t>Ind St. Chemist</t>
  </si>
  <si>
    <t>IN-IL Sea Grant</t>
  </si>
  <si>
    <t>Intl Prog in Ag</t>
  </si>
  <si>
    <t>MSMBA</t>
  </si>
  <si>
    <t>CoEduc Admin</t>
  </si>
  <si>
    <t>ELRC</t>
  </si>
  <si>
    <t>Biomedical Eng</t>
  </si>
  <si>
    <t>Chem Engr</t>
  </si>
  <si>
    <t>Civil Engr</t>
  </si>
  <si>
    <t>CoE Admin</t>
  </si>
  <si>
    <t>Com, Mfg &amp; Sim Cntr</t>
  </si>
  <si>
    <t>Const. Engr. &amp; Mgmt</t>
  </si>
  <si>
    <t>Electrical &amp; Computer Eng</t>
  </si>
  <si>
    <t>Eng. Education</t>
  </si>
  <si>
    <t>Enviro &amp; Eco Eng</t>
  </si>
  <si>
    <t>Global Eng Programs</t>
  </si>
  <si>
    <t>Materials Eng</t>
  </si>
  <si>
    <t>Nuclear Eng</t>
  </si>
  <si>
    <t>Zucrow Lab Gen Op</t>
  </si>
  <si>
    <t>Hospitality &amp; Tourism Mgmt</t>
  </si>
  <si>
    <t>Human Dev/Fam Studies</t>
  </si>
  <si>
    <t>SLHS Speech Clinic Recharge</t>
  </si>
  <si>
    <t>CoLA Admin</t>
  </si>
  <si>
    <t>Language &amp;  Culture</t>
  </si>
  <si>
    <t>Reuff School of Design, Art, and Perform</t>
  </si>
  <si>
    <t>Indus &amp; Phys</t>
  </si>
  <si>
    <t>MedChem/Molecul Phar</t>
  </si>
  <si>
    <t>Pharm Prtc</t>
  </si>
  <si>
    <t>The Pharmacy</t>
  </si>
  <si>
    <t>CoS Admin</t>
  </si>
  <si>
    <t>Professional Masters</t>
  </si>
  <si>
    <t>Basic Med Science</t>
  </si>
  <si>
    <t>Ctr for Paralysis Re</t>
  </si>
  <si>
    <t>Vet Clinical Sciences</t>
  </si>
  <si>
    <t>Vet Medicine Admin</t>
  </si>
  <si>
    <t>Ofc of Engagement Admin</t>
  </si>
  <si>
    <t>Purdue Center for Regional Develop</t>
  </si>
  <si>
    <t>Enrollment Mgmt</t>
  </si>
  <si>
    <t>Business Offices</t>
  </si>
  <si>
    <t>Honors College Admin</t>
  </si>
  <si>
    <t>Application Services Admin</t>
  </si>
  <si>
    <t>Ofc Inst Res Assess &amp; Effect BICC Admin</t>
  </si>
  <si>
    <t>Research Computing Admin</t>
  </si>
  <si>
    <t>Teaching &amp; Learning Technologies Admin</t>
  </si>
  <si>
    <t>VP Information Tech Admin</t>
  </si>
  <si>
    <t>Ofc of Provost Admin</t>
  </si>
  <si>
    <t>Computer Graphics Technology</t>
  </si>
  <si>
    <t>Computer Information Technology</t>
  </si>
  <si>
    <t>Const Mgmt Tech</t>
  </si>
  <si>
    <t>Education Res &amp; Dev Freshman Exp</t>
  </si>
  <si>
    <t>Polytech Admin</t>
  </si>
  <si>
    <t>Polytechnic Statewide Technology</t>
  </si>
  <si>
    <t>Tech, Leadership</t>
  </si>
  <si>
    <t>President Admin</t>
  </si>
  <si>
    <t>Dept. of Economics</t>
  </si>
  <si>
    <t>Dept. of Management</t>
  </si>
  <si>
    <t>MBA Weekend</t>
  </si>
  <si>
    <t>OBHR</t>
  </si>
  <si>
    <t>School of Management Admin</t>
  </si>
  <si>
    <t>Undergraduate Programs</t>
  </si>
  <si>
    <t>Leadership Development</t>
  </si>
  <si>
    <t>PMU, SAO, Convo &amp; HLMC</t>
  </si>
  <si>
    <t>Univ. Res Dir Ofc</t>
  </si>
  <si>
    <t>Chemical Genomics Recharge</t>
  </si>
  <si>
    <t>Neuroscience Center Admin</t>
  </si>
  <si>
    <t>WBAA Admin</t>
  </si>
  <si>
    <t>FY2019 Compared to FY2018</t>
  </si>
  <si>
    <t>Col. of Engineering &amp; Sciences</t>
  </si>
  <si>
    <t>College of Engineering &amp; Science</t>
  </si>
  <si>
    <t>Energy Eff &amp; Rel Cntr</t>
  </si>
  <si>
    <t>Math, Stat &amp; Comp Sci</t>
  </si>
  <si>
    <t>Mechanical &amp; Civil Engineering</t>
  </si>
  <si>
    <t>School of Engineering Admin</t>
  </si>
  <si>
    <t>Col. of Humanities, Ed. &amp; SS</t>
  </si>
  <si>
    <t>Behavioral Sciences</t>
  </si>
  <si>
    <t>College of Humanities, Education &amp; Soci</t>
  </si>
  <si>
    <t>English Dept</t>
  </si>
  <si>
    <t>School of Education &amp;  Counseling</t>
  </si>
  <si>
    <t>College of Business Admin</t>
  </si>
  <si>
    <t>Quantitative Business</t>
  </si>
  <si>
    <t>College of Nursing Admin</t>
  </si>
  <si>
    <t>Comp Info Tech &amp; Graphics (CIT&amp;G)</t>
  </si>
  <si>
    <t>Enrollment Management and Stud Affairs</t>
  </si>
  <si>
    <t>Ofc of Academic Affairs</t>
  </si>
  <si>
    <t>Academic Programs Admin</t>
  </si>
  <si>
    <t>Ofc of VC for Finance &amp; Admin.</t>
  </si>
  <si>
    <t>VC Finance &amp; Administration Admin</t>
  </si>
  <si>
    <t>Academic Affairs &amp; Enrollment</t>
  </si>
  <si>
    <t>Admissions Admin</t>
  </si>
  <si>
    <t>TRIO Programs</t>
  </si>
  <si>
    <t>Col. of Eng, Tech &amp; Comp Sci.</t>
  </si>
  <si>
    <t>ETCS Admin</t>
  </si>
  <si>
    <t>School of Polytechnic</t>
  </si>
  <si>
    <t>Col. of Visual &amp; Performing Art</t>
  </si>
  <si>
    <t>Theatre</t>
  </si>
  <si>
    <t>Visual &amp; Performing Arts</t>
  </si>
  <si>
    <t>College of Arts &amp; Sciences</t>
  </si>
  <si>
    <t>Arts &amp; Sciences Admin</t>
  </si>
  <si>
    <t>English &amp; Linguistics</t>
  </si>
  <si>
    <t>College of Ed. &amp; Public Policy</t>
  </si>
  <si>
    <t>College of Professional Studies</t>
  </si>
  <si>
    <t>Human Services</t>
  </si>
  <si>
    <t>School of Education</t>
  </si>
  <si>
    <t>Division of Continuing Studies</t>
  </si>
  <si>
    <t>Financial and Admin. Affairs</t>
  </si>
  <si>
    <t>Indiana Univ - Fort Wayne</t>
  </si>
  <si>
    <t>Richard T. Doermer Sch. of Bus</t>
  </si>
  <si>
    <t>Economics &amp; Finance</t>
  </si>
  <si>
    <t>Dean of Students</t>
  </si>
  <si>
    <t>Diversity &amp; Multicultural Affairs</t>
  </si>
  <si>
    <t>FY 2019</t>
  </si>
  <si>
    <t>FY 2019 Award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</si>
</sst>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&quot;$&quot;#,##0"/>
    <numFmt numFmtId="165" formatCode="0.0%"/>
    <numFmt numFmtId="166" formatCode="[$$-409]#,##0.00;\([$$-409]#,##0.00\)"/>
    <numFmt numFmtId="167" formatCode="_(* #,##0_);_(* \(#,##0\);_(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Verdana"/>
      <family val="2"/>
    </font>
    <font>
      <b/>
      <sz val="9"/>
      <color rgb="FFFFFFFF"/>
      <name val="Verdana"/>
      <family val="2"/>
    </font>
    <font>
      <sz val="14"/>
      <color theme="1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name val="Arial"/>
      <family val="2"/>
    </font>
    <font>
      <b/>
      <sz val="8"/>
      <color rgb="FF222222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b/>
      <sz val="9"/>
      <color theme="0"/>
      <name val="Verdana"/>
      <family val="2"/>
    </font>
    <font>
      <sz val="9"/>
      <color theme="1"/>
      <name val="Verdana"/>
      <family val="2"/>
    </font>
    <font>
      <sz val="9"/>
      <color theme="0"/>
      <name val="Verdana"/>
      <family val="2"/>
    </font>
    <font>
      <b/>
      <sz val="9"/>
      <color theme="1"/>
      <name val="Verdana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00"/>
        <bgColor indexed="64"/>
      </patternFill>
    </fill>
    <fill>
      <patternFill patternType="solid">
        <fgColor rgb="FFB1946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0000"/>
      </patternFill>
    </fill>
    <fill>
      <patternFill patternType="solid">
        <fgColor theme="1"/>
        <bgColor indexed="64"/>
      </patternFill>
    </fill>
    <fill>
      <patternFill patternType="solid">
        <fgColor rgb="FFE7E5E5"/>
        <bgColor indexed="64"/>
      </patternFill>
    </fill>
    <fill>
      <patternFill patternType="solid">
        <fgColor rgb="FF948A5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right"/>
    </xf>
    <xf numFmtId="0" fontId="21" fillId="0" borderId="0" xfId="0" applyFont="1"/>
    <xf numFmtId="0" fontId="0" fillId="0" borderId="0" xfId="0"/>
    <xf numFmtId="0" fontId="19" fillId="0" borderId="0" xfId="0" applyFont="1"/>
    <xf numFmtId="0" fontId="0" fillId="0" borderId="0" xfId="0" applyFill="1" applyBorder="1"/>
    <xf numFmtId="0" fontId="0" fillId="0" borderId="0" xfId="0" applyFill="1" applyBorder="1"/>
    <xf numFmtId="0" fontId="29" fillId="0" borderId="0" xfId="0" applyFont="1"/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9" fontId="29" fillId="0" borderId="0" xfId="42" applyFont="1" applyAlignment="1">
      <alignment horizontal="right" vertical="center"/>
    </xf>
    <xf numFmtId="9" fontId="29" fillId="0" borderId="0" xfId="42" applyFont="1" applyAlignment="1">
      <alignment vertical="center"/>
    </xf>
    <xf numFmtId="3" fontId="18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3" fontId="29" fillId="0" borderId="0" xfId="0" applyNumberFormat="1" applyFont="1" applyAlignment="1">
      <alignment vertical="center"/>
    </xf>
    <xf numFmtId="167" fontId="29" fillId="0" borderId="0" xfId="0" applyNumberFormat="1" applyFont="1" applyAlignment="1">
      <alignment vertical="center"/>
    </xf>
    <xf numFmtId="0" fontId="29" fillId="0" borderId="0" xfId="0" applyFont="1" applyAlignment="1">
      <alignment horizontal="right"/>
    </xf>
    <xf numFmtId="0" fontId="29" fillId="0" borderId="0" xfId="0" applyFont="1" applyFill="1" applyBorder="1" applyAlignment="1">
      <alignment vertical="center"/>
    </xf>
    <xf numFmtId="0" fontId="29" fillId="40" borderId="10" xfId="0" applyFont="1" applyFill="1" applyBorder="1" applyAlignment="1">
      <alignment vertical="center"/>
    </xf>
    <xf numFmtId="0" fontId="31" fillId="0" borderId="0" xfId="0" applyFont="1" applyBorder="1" applyAlignment="1"/>
    <xf numFmtId="0" fontId="30" fillId="0" borderId="0" xfId="0" applyFont="1"/>
    <xf numFmtId="0" fontId="29" fillId="0" borderId="0" xfId="0" applyFont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43" fontId="0" fillId="0" borderId="0" xfId="43" applyFont="1" applyAlignment="1">
      <alignment vertical="center"/>
    </xf>
    <xf numFmtId="167" fontId="29" fillId="0" borderId="0" xfId="43" applyNumberFormat="1" applyFont="1" applyAlignment="1">
      <alignment vertical="center"/>
    </xf>
    <xf numFmtId="167" fontId="29" fillId="0" borderId="0" xfId="43" applyNumberFormat="1" applyFont="1"/>
    <xf numFmtId="0" fontId="20" fillId="33" borderId="11" xfId="0" applyFont="1" applyFill="1" applyBorder="1" applyAlignment="1">
      <alignment vertical="center"/>
    </xf>
    <xf numFmtId="0" fontId="20" fillId="33" borderId="11" xfId="0" applyFont="1" applyFill="1" applyBorder="1" applyAlignment="1">
      <alignment horizontal="left" vertical="center"/>
    </xf>
    <xf numFmtId="0" fontId="29" fillId="40" borderId="11" xfId="0" applyFont="1" applyFill="1" applyBorder="1" applyAlignment="1">
      <alignment vertical="center"/>
    </xf>
    <xf numFmtId="3" fontId="29" fillId="0" borderId="11" xfId="0" applyNumberFormat="1" applyFont="1" applyBorder="1" applyAlignment="1">
      <alignment vertical="center"/>
    </xf>
    <xf numFmtId="167" fontId="29" fillId="0" borderId="11" xfId="43" applyNumberFormat="1" applyFont="1" applyFill="1" applyBorder="1" applyAlignment="1">
      <alignment horizontal="right" vertical="center"/>
    </xf>
    <xf numFmtId="9" fontId="29" fillId="0" borderId="11" xfId="42" applyFont="1" applyFill="1" applyBorder="1" applyAlignment="1">
      <alignment horizontal="right" vertical="center"/>
    </xf>
    <xf numFmtId="3" fontId="29" fillId="37" borderId="11" xfId="43" applyNumberFormat="1" applyFont="1" applyFill="1" applyBorder="1" applyAlignment="1">
      <alignment vertical="center"/>
    </xf>
    <xf numFmtId="3" fontId="27" fillId="37" borderId="11" xfId="43" applyNumberFormat="1" applyFont="1" applyFill="1" applyBorder="1" applyAlignment="1">
      <alignment horizontal="right" vertical="center"/>
    </xf>
    <xf numFmtId="167" fontId="29" fillId="37" borderId="11" xfId="43" applyNumberFormat="1" applyFont="1" applyFill="1" applyBorder="1" applyAlignment="1">
      <alignment vertical="center"/>
    </xf>
    <xf numFmtId="9" fontId="27" fillId="37" borderId="11" xfId="42" applyFont="1" applyFill="1" applyBorder="1" applyAlignment="1">
      <alignment horizontal="right" vertical="center"/>
    </xf>
    <xf numFmtId="0" fontId="20" fillId="33" borderId="11" xfId="0" applyFont="1" applyFill="1" applyBorder="1" applyAlignment="1">
      <alignment horizontal="center" vertical="center"/>
    </xf>
    <xf numFmtId="4" fontId="20" fillId="33" borderId="11" xfId="0" applyNumberFormat="1" applyFont="1" applyFill="1" applyBorder="1" applyAlignment="1">
      <alignment horizontal="center" vertical="center"/>
    </xf>
    <xf numFmtId="10" fontId="20" fillId="33" borderId="11" xfId="0" applyNumberFormat="1" applyFont="1" applyFill="1" applyBorder="1" applyAlignment="1">
      <alignment horizontal="center" vertical="center"/>
    </xf>
    <xf numFmtId="0" fontId="29" fillId="0" borderId="11" xfId="0" applyFont="1" applyBorder="1"/>
    <xf numFmtId="4" fontId="29" fillId="0" borderId="11" xfId="0" applyNumberFormat="1" applyFont="1" applyBorder="1"/>
    <xf numFmtId="167" fontId="29" fillId="0" borderId="11" xfId="43" applyNumberFormat="1" applyFont="1" applyFill="1" applyBorder="1" applyAlignment="1">
      <alignment vertical="center"/>
    </xf>
    <xf numFmtId="9" fontId="29" fillId="0" borderId="11" xfId="42" applyFont="1" applyFill="1" applyBorder="1" applyAlignment="1">
      <alignment vertical="center"/>
    </xf>
    <xf numFmtId="167" fontId="30" fillId="41" borderId="11" xfId="43" applyNumberFormat="1" applyFont="1" applyFill="1" applyBorder="1" applyAlignment="1">
      <alignment vertical="center"/>
    </xf>
    <xf numFmtId="9" fontId="30" fillId="41" borderId="11" xfId="42" applyFont="1" applyFill="1" applyBorder="1" applyAlignment="1">
      <alignment vertical="center"/>
    </xf>
    <xf numFmtId="0" fontId="23" fillId="34" borderId="11" xfId="0" applyFont="1" applyFill="1" applyBorder="1"/>
    <xf numFmtId="0" fontId="31" fillId="0" borderId="11" xfId="0" applyFont="1" applyBorder="1"/>
    <xf numFmtId="167" fontId="25" fillId="0" borderId="11" xfId="43" applyNumberFormat="1" applyFont="1" applyFill="1" applyBorder="1" applyAlignment="1">
      <alignment horizontal="right" vertical="top"/>
    </xf>
    <xf numFmtId="167" fontId="29" fillId="0" borderId="11" xfId="43" applyNumberFormat="1" applyFont="1" applyBorder="1" applyAlignment="1">
      <alignment horizontal="right"/>
    </xf>
    <xf numFmtId="9" fontId="29" fillId="0" borderId="11" xfId="0" applyNumberFormat="1" applyFont="1" applyBorder="1" applyAlignment="1">
      <alignment horizontal="right"/>
    </xf>
    <xf numFmtId="0" fontId="22" fillId="34" borderId="11" xfId="0" applyFont="1" applyFill="1" applyBorder="1"/>
    <xf numFmtId="0" fontId="31" fillId="36" borderId="11" xfId="0" applyFont="1" applyFill="1" applyBorder="1"/>
    <xf numFmtId="167" fontId="31" fillId="36" borderId="11" xfId="43" applyNumberFormat="1" applyFont="1" applyFill="1" applyBorder="1"/>
    <xf numFmtId="167" fontId="29" fillId="36" borderId="11" xfId="43" applyNumberFormat="1" applyFont="1" applyFill="1" applyBorder="1" applyAlignment="1">
      <alignment horizontal="right"/>
    </xf>
    <xf numFmtId="9" fontId="29" fillId="36" borderId="11" xfId="0" applyNumberFormat="1" applyFont="1" applyFill="1" applyBorder="1" applyAlignment="1">
      <alignment horizontal="right"/>
    </xf>
    <xf numFmtId="0" fontId="26" fillId="34" borderId="11" xfId="0" applyFont="1" applyFill="1" applyBorder="1"/>
    <xf numFmtId="167" fontId="26" fillId="34" borderId="11" xfId="43" applyNumberFormat="1" applyFont="1" applyFill="1" applyBorder="1"/>
    <xf numFmtId="167" fontId="26" fillId="34" borderId="11" xfId="0" applyNumberFormat="1" applyFont="1" applyFill="1" applyBorder="1" applyAlignment="1">
      <alignment horizontal="right"/>
    </xf>
    <xf numFmtId="9" fontId="26" fillId="34" borderId="11" xfId="42" applyNumberFormat="1" applyFont="1" applyFill="1" applyBorder="1" applyAlignment="1">
      <alignment horizontal="right"/>
    </xf>
    <xf numFmtId="0" fontId="0" fillId="0" borderId="11" xfId="0" applyBorder="1"/>
    <xf numFmtId="0" fontId="24" fillId="0" borderId="11" xfId="0" applyFont="1" applyFill="1" applyBorder="1" applyAlignment="1">
      <alignment vertical="top"/>
    </xf>
    <xf numFmtId="166" fontId="25" fillId="0" borderId="11" xfId="0" applyNumberFormat="1" applyFont="1" applyBorder="1" applyAlignment="1">
      <alignment horizontal="right" vertical="top"/>
    </xf>
    <xf numFmtId="4" fontId="31" fillId="0" borderId="11" xfId="0" applyNumberFormat="1" applyFont="1" applyFill="1" applyBorder="1" applyAlignment="1">
      <alignment horizontal="right"/>
    </xf>
    <xf numFmtId="3" fontId="26" fillId="34" borderId="11" xfId="0" applyNumberFormat="1" applyFont="1" applyFill="1" applyBorder="1"/>
    <xf numFmtId="3" fontId="26" fillId="34" borderId="11" xfId="0" applyNumberFormat="1" applyFont="1" applyFill="1" applyBorder="1" applyAlignment="1">
      <alignment horizontal="right"/>
    </xf>
    <xf numFmtId="9" fontId="26" fillId="34" borderId="11" xfId="0" applyNumberFormat="1" applyFont="1" applyFill="1" applyBorder="1" applyAlignment="1">
      <alignment horizontal="right"/>
    </xf>
    <xf numFmtId="3" fontId="31" fillId="0" borderId="11" xfId="0" applyNumberFormat="1" applyFont="1" applyFill="1" applyBorder="1" applyAlignment="1">
      <alignment horizontal="right"/>
    </xf>
    <xf numFmtId="0" fontId="20" fillId="33" borderId="11" xfId="0" applyFont="1" applyFill="1" applyBorder="1"/>
    <xf numFmtId="167" fontId="30" fillId="37" borderId="11" xfId="43" applyNumberFormat="1" applyFont="1" applyFill="1" applyBorder="1"/>
    <xf numFmtId="167" fontId="30" fillId="37" borderId="11" xfId="43" applyNumberFormat="1" applyFont="1" applyFill="1" applyBorder="1" applyAlignment="1">
      <alignment vertical="center"/>
    </xf>
    <xf numFmtId="167" fontId="29" fillId="37" borderId="11" xfId="43" applyNumberFormat="1" applyFont="1" applyFill="1" applyBorder="1"/>
    <xf numFmtId="0" fontId="22" fillId="34" borderId="11" xfId="0" applyFont="1" applyFill="1" applyBorder="1" applyAlignment="1">
      <alignment horizontal="right" vertical="center"/>
    </xf>
    <xf numFmtId="164" fontId="22" fillId="35" borderId="11" xfId="0" applyNumberFormat="1" applyFont="1" applyFill="1" applyBorder="1" applyAlignment="1">
      <alignment vertical="center"/>
    </xf>
    <xf numFmtId="165" fontId="22" fillId="35" borderId="11" xfId="0" applyNumberFormat="1" applyFont="1" applyFill="1" applyBorder="1" applyAlignment="1">
      <alignment vertical="center"/>
    </xf>
    <xf numFmtId="10" fontId="22" fillId="35" borderId="11" xfId="0" applyNumberFormat="1" applyFont="1" applyFill="1" applyBorder="1" applyAlignment="1">
      <alignment vertical="center"/>
    </xf>
    <xf numFmtId="164" fontId="20" fillId="33" borderId="11" xfId="0" applyNumberFormat="1" applyFont="1" applyFill="1" applyBorder="1" applyAlignment="1">
      <alignment vertical="center"/>
    </xf>
    <xf numFmtId="165" fontId="20" fillId="33" borderId="11" xfId="42" applyNumberFormat="1" applyFont="1" applyFill="1" applyBorder="1" applyAlignment="1">
      <alignment vertical="center"/>
    </xf>
    <xf numFmtId="9" fontId="29" fillId="0" borderId="0" xfId="42" applyFont="1" applyFill="1" applyAlignment="1">
      <alignment horizontal="right" vertical="center"/>
    </xf>
    <xf numFmtId="0" fontId="32" fillId="0" borderId="0" xfId="0" applyFont="1" applyFill="1"/>
    <xf numFmtId="0" fontId="0" fillId="0" borderId="0" xfId="0" applyFill="1"/>
    <xf numFmtId="3" fontId="20" fillId="33" borderId="11" xfId="0" applyNumberFormat="1" applyFont="1" applyFill="1" applyBorder="1"/>
    <xf numFmtId="3" fontId="33" fillId="39" borderId="11" xfId="0" applyNumberFormat="1" applyFont="1" applyFill="1" applyBorder="1" applyAlignment="1">
      <alignment horizontal="right"/>
    </xf>
    <xf numFmtId="9" fontId="33" fillId="39" borderId="11" xfId="0" applyNumberFormat="1" applyFont="1" applyFill="1" applyBorder="1" applyAlignment="1">
      <alignment horizontal="right"/>
    </xf>
    <xf numFmtId="3" fontId="20" fillId="38" borderId="11" xfId="43" applyNumberFormat="1" applyFont="1" applyFill="1" applyBorder="1" applyAlignment="1">
      <alignment horizontal="center" vertical="center"/>
    </xf>
    <xf numFmtId="167" fontId="35" fillId="39" borderId="11" xfId="43" applyNumberFormat="1" applyFont="1" applyFill="1" applyBorder="1" applyAlignment="1">
      <alignment horizontal="center" vertical="center"/>
    </xf>
    <xf numFmtId="10" fontId="35" fillId="39" borderId="11" xfId="0" applyNumberFormat="1" applyFont="1" applyFill="1" applyBorder="1" applyAlignment="1">
      <alignment horizontal="center" vertical="center"/>
    </xf>
    <xf numFmtId="10" fontId="33" fillId="39" borderId="1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26" fillId="37" borderId="10" xfId="0" applyFont="1" applyFill="1" applyBorder="1" applyAlignment="1">
      <alignment vertical="center"/>
    </xf>
    <xf numFmtId="0" fontId="30" fillId="0" borderId="11" xfId="0" applyFont="1" applyBorder="1" applyAlignment="1">
      <alignment vertical="top"/>
    </xf>
    <xf numFmtId="0" fontId="20" fillId="38" borderId="11" xfId="0" applyFont="1" applyFill="1" applyBorder="1" applyAlignment="1">
      <alignment horizontal="left" vertical="center"/>
    </xf>
    <xf numFmtId="0" fontId="36" fillId="38" borderId="11" xfId="0" applyFont="1" applyFill="1" applyBorder="1" applyAlignment="1">
      <alignment horizontal="left" vertical="center"/>
    </xf>
    <xf numFmtId="0" fontId="34" fillId="38" borderId="11" xfId="0" applyFont="1" applyFill="1" applyBorder="1" applyAlignment="1">
      <alignment horizontal="left" vertical="center"/>
    </xf>
    <xf numFmtId="0" fontId="31" fillId="0" borderId="0" xfId="0" applyFont="1" applyBorder="1" applyAlignment="1">
      <alignment horizontal="center"/>
    </xf>
    <xf numFmtId="0" fontId="23" fillId="34" borderId="11" xfId="0" applyFont="1" applyFill="1" applyBorder="1" applyAlignment="1">
      <alignment horizontal="left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3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E7E5E5"/>
      <color rgb="FF948A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"/>
  <sheetViews>
    <sheetView tabSelected="1" workbookViewId="0">
      <selection activeCell="A4" sqref="A4"/>
    </sheetView>
  </sheetViews>
  <sheetFormatPr defaultRowHeight="15" x14ac:dyDescent="0.25"/>
  <cols>
    <col min="1" max="5" width="24" customWidth="1"/>
  </cols>
  <sheetData>
    <row r="1" spans="1:5" ht="18" x14ac:dyDescent="0.25">
      <c r="A1" s="5" t="s">
        <v>41</v>
      </c>
      <c r="B1" s="4"/>
      <c r="C1" s="4"/>
      <c r="D1" s="4"/>
      <c r="E1" s="4"/>
    </row>
    <row r="2" spans="1:5" ht="18" x14ac:dyDescent="0.25">
      <c r="A2" s="5" t="s">
        <v>215</v>
      </c>
      <c r="B2" s="4"/>
      <c r="C2" s="4"/>
      <c r="D2" s="4"/>
      <c r="E2" s="4"/>
    </row>
    <row r="3" spans="1:5" ht="18" x14ac:dyDescent="0.25">
      <c r="A3" s="5"/>
      <c r="B3" s="4"/>
      <c r="C3" s="4"/>
      <c r="D3" s="4"/>
      <c r="E3" s="4"/>
    </row>
    <row r="4" spans="1:5" x14ac:dyDescent="0.25">
      <c r="A4" s="32" t="s">
        <v>42</v>
      </c>
      <c r="B4" s="42" t="s">
        <v>96</v>
      </c>
      <c r="C4" s="42" t="s">
        <v>259</v>
      </c>
      <c r="D4" s="42" t="s">
        <v>2</v>
      </c>
      <c r="E4" s="42" t="s">
        <v>3</v>
      </c>
    </row>
    <row r="5" spans="1:5" x14ac:dyDescent="0.25">
      <c r="A5" s="77" t="s">
        <v>43</v>
      </c>
      <c r="B5" s="78">
        <v>446135110.81999916</v>
      </c>
      <c r="C5" s="78">
        <v>513080738.36999959</v>
      </c>
      <c r="D5" s="78">
        <f>C5-B5</f>
        <v>66945627.550000429</v>
      </c>
      <c r="E5" s="79">
        <f>D5/B5</f>
        <v>0.15005684584419715</v>
      </c>
    </row>
    <row r="6" spans="1:5" x14ac:dyDescent="0.25">
      <c r="A6" s="77" t="s">
        <v>44</v>
      </c>
      <c r="B6" s="78">
        <v>1892077.96</v>
      </c>
      <c r="C6" s="78">
        <v>2707516.89</v>
      </c>
      <c r="D6" s="78">
        <f t="shared" ref="D6:D7" si="0">C6-B6</f>
        <v>815438.93000000017</v>
      </c>
      <c r="E6" s="80">
        <f t="shared" ref="E6:E7" si="1">D6/B6</f>
        <v>0.43097533359566231</v>
      </c>
    </row>
    <row r="7" spans="1:5" x14ac:dyDescent="0.25">
      <c r="A7" s="77" t="s">
        <v>91</v>
      </c>
      <c r="B7" s="78">
        <v>6467797.9299999997</v>
      </c>
      <c r="C7" s="78">
        <v>4818229.5999999996</v>
      </c>
      <c r="D7" s="78">
        <f t="shared" si="0"/>
        <v>-1649568.33</v>
      </c>
      <c r="E7" s="79">
        <f t="shared" si="1"/>
        <v>-0.25504326941766409</v>
      </c>
    </row>
    <row r="8" spans="1:5" x14ac:dyDescent="0.25">
      <c r="A8" s="32" t="s">
        <v>35</v>
      </c>
      <c r="B8" s="81">
        <f>SUM(B5:B7)</f>
        <v>454494986.70999914</v>
      </c>
      <c r="C8" s="81">
        <f>SUM(C5:C7)</f>
        <v>520606484.8599996</v>
      </c>
      <c r="D8" s="81">
        <f>C8-B8</f>
        <v>66111498.150000453</v>
      </c>
      <c r="E8" s="82">
        <f>D8/B8</f>
        <v>0.14546144640355382</v>
      </c>
    </row>
  </sheetData>
  <pageMargins left="0.7" right="0.7" top="0.75" bottom="0.75" header="0.3" footer="0.3"/>
  <pageSetup paperSize="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workbookViewId="0">
      <pane ySplit="4" topLeftCell="A5" activePane="bottomLeft" state="frozen"/>
      <selection pane="bottomLeft" activeCell="A4" sqref="A4"/>
    </sheetView>
  </sheetViews>
  <sheetFormatPr defaultRowHeight="15" x14ac:dyDescent="0.25"/>
  <cols>
    <col min="1" max="1" width="30.28515625" customWidth="1"/>
    <col min="2" max="2" width="46.42578125" style="8" customWidth="1"/>
    <col min="3" max="4" width="30.28515625" style="8" customWidth="1"/>
    <col min="5" max="6" width="30.28515625" style="21" customWidth="1"/>
  </cols>
  <sheetData>
    <row r="1" spans="1:6" s="4" customFormat="1" ht="18" x14ac:dyDescent="0.25">
      <c r="A1" s="5" t="s">
        <v>45</v>
      </c>
      <c r="B1" s="8"/>
      <c r="C1" s="8"/>
      <c r="D1" s="8"/>
      <c r="E1" s="21"/>
      <c r="F1" s="21"/>
    </row>
    <row r="2" spans="1:6" s="4" customFormat="1" ht="18" x14ac:dyDescent="0.25">
      <c r="A2" s="5" t="s">
        <v>215</v>
      </c>
      <c r="B2" s="8"/>
      <c r="C2" s="8"/>
      <c r="D2" s="8"/>
      <c r="E2" s="21"/>
      <c r="F2" s="21"/>
    </row>
    <row r="3" spans="1:6" s="4" customFormat="1" ht="18" x14ac:dyDescent="0.25">
      <c r="A3" s="5"/>
      <c r="B3" s="24"/>
      <c r="C3" s="99"/>
      <c r="D3" s="99"/>
      <c r="E3" s="21"/>
      <c r="F3" s="21"/>
    </row>
    <row r="4" spans="1:6" s="4" customFormat="1" x14ac:dyDescent="0.25">
      <c r="A4" s="32" t="s">
        <v>42</v>
      </c>
      <c r="B4" s="32" t="s">
        <v>46</v>
      </c>
      <c r="C4" s="42">
        <v>2018</v>
      </c>
      <c r="D4" s="42">
        <v>2019</v>
      </c>
      <c r="E4" s="43" t="s">
        <v>71</v>
      </c>
      <c r="F4" s="44" t="s">
        <v>72</v>
      </c>
    </row>
    <row r="5" spans="1:6" s="4" customFormat="1" x14ac:dyDescent="0.25">
      <c r="A5" s="51" t="s">
        <v>43</v>
      </c>
      <c r="B5" s="52" t="s">
        <v>4</v>
      </c>
      <c r="C5" s="53">
        <v>69308786.230000034</v>
      </c>
      <c r="D5" s="53">
        <v>62200488.689999975</v>
      </c>
      <c r="E5" s="54">
        <f>D5-C5</f>
        <v>-7108297.5400000587</v>
      </c>
      <c r="F5" s="55">
        <f>E5/C5</f>
        <v>-0.1025598329829539</v>
      </c>
    </row>
    <row r="6" spans="1:6" s="4" customFormat="1" x14ac:dyDescent="0.25">
      <c r="A6" s="56"/>
      <c r="B6" s="52" t="s">
        <v>12</v>
      </c>
      <c r="C6" s="53">
        <v>8808878.4699999988</v>
      </c>
      <c r="D6" s="53">
        <v>9554510.3299999982</v>
      </c>
      <c r="E6" s="54">
        <f t="shared" ref="E6:E14" si="0">D6-C6</f>
        <v>745631.8599999994</v>
      </c>
      <c r="F6" s="55">
        <f t="shared" ref="F6:F14" si="1">E6/C6</f>
        <v>8.4645492901209193E-2</v>
      </c>
    </row>
    <row r="7" spans="1:6" s="4" customFormat="1" x14ac:dyDescent="0.25">
      <c r="A7" s="56"/>
      <c r="B7" s="52" t="s">
        <v>13</v>
      </c>
      <c r="C7" s="53">
        <v>182943323.44999999</v>
      </c>
      <c r="D7" s="53">
        <v>221648330.04000008</v>
      </c>
      <c r="E7" s="54">
        <f t="shared" si="0"/>
        <v>38705006.590000093</v>
      </c>
      <c r="F7" s="55">
        <f t="shared" si="1"/>
        <v>0.21156829262795432</v>
      </c>
    </row>
    <row r="8" spans="1:6" s="4" customFormat="1" x14ac:dyDescent="0.25">
      <c r="A8" s="56"/>
      <c r="B8" s="52" t="s">
        <v>73</v>
      </c>
      <c r="C8" s="53">
        <v>32433413.089999992</v>
      </c>
      <c r="D8" s="53">
        <v>31847014.059999999</v>
      </c>
      <c r="E8" s="54">
        <f t="shared" si="0"/>
        <v>-586399.02999999374</v>
      </c>
      <c r="F8" s="55">
        <f t="shared" si="1"/>
        <v>-1.808009007170432E-2</v>
      </c>
    </row>
    <row r="9" spans="1:6" s="4" customFormat="1" x14ac:dyDescent="0.25">
      <c r="A9" s="56"/>
      <c r="B9" s="52" t="s">
        <v>14</v>
      </c>
      <c r="C9" s="53">
        <v>4255154.4000000004</v>
      </c>
      <c r="D9" s="53">
        <v>3182351.09</v>
      </c>
      <c r="E9" s="54">
        <f t="shared" si="0"/>
        <v>-1072803.3100000005</v>
      </c>
      <c r="F9" s="55">
        <f t="shared" si="1"/>
        <v>-0.25211853887135105</v>
      </c>
    </row>
    <row r="10" spans="1:6" s="4" customFormat="1" x14ac:dyDescent="0.25">
      <c r="A10" s="56"/>
      <c r="B10" s="52" t="s">
        <v>18</v>
      </c>
      <c r="C10" s="53">
        <v>3228270.91</v>
      </c>
      <c r="D10" s="53">
        <v>1331217.5</v>
      </c>
      <c r="E10" s="54">
        <f t="shared" si="0"/>
        <v>-1897053.4100000001</v>
      </c>
      <c r="F10" s="55">
        <f t="shared" si="1"/>
        <v>-0.58763761248277646</v>
      </c>
    </row>
    <row r="11" spans="1:6" s="4" customFormat="1" x14ac:dyDescent="0.25">
      <c r="A11" s="56"/>
      <c r="B11" s="52" t="s">
        <v>19</v>
      </c>
      <c r="C11" s="53">
        <v>16526767.649999999</v>
      </c>
      <c r="D11" s="53">
        <v>19658300.719999999</v>
      </c>
      <c r="E11" s="54">
        <f t="shared" si="0"/>
        <v>3131533.0700000003</v>
      </c>
      <c r="F11" s="55">
        <f t="shared" si="1"/>
        <v>0.18948248903348022</v>
      </c>
    </row>
    <row r="12" spans="1:6" s="4" customFormat="1" x14ac:dyDescent="0.25">
      <c r="A12" s="56"/>
      <c r="B12" s="52" t="s">
        <v>20</v>
      </c>
      <c r="C12" s="53">
        <v>63583627.249999993</v>
      </c>
      <c r="D12" s="53">
        <v>85213279.689999983</v>
      </c>
      <c r="E12" s="54">
        <f t="shared" si="0"/>
        <v>21629652.43999999</v>
      </c>
      <c r="F12" s="55">
        <f t="shared" si="1"/>
        <v>0.34017644754609361</v>
      </c>
    </row>
    <row r="13" spans="1:6" s="4" customFormat="1" x14ac:dyDescent="0.25">
      <c r="A13" s="56"/>
      <c r="B13" s="52" t="s">
        <v>24</v>
      </c>
      <c r="C13" s="53">
        <v>12841012.319999998</v>
      </c>
      <c r="D13" s="53">
        <v>31516439.620000008</v>
      </c>
      <c r="E13" s="54">
        <f t="shared" si="0"/>
        <v>18675427.300000012</v>
      </c>
      <c r="F13" s="55">
        <f t="shared" si="1"/>
        <v>1.4543578679472846</v>
      </c>
    </row>
    <row r="14" spans="1:6" s="4" customFormat="1" x14ac:dyDescent="0.25">
      <c r="A14" s="56"/>
      <c r="B14" s="52" t="s">
        <v>25</v>
      </c>
      <c r="C14" s="53">
        <v>12327689.440000005</v>
      </c>
      <c r="D14" s="53">
        <v>11153207.000000002</v>
      </c>
      <c r="E14" s="54">
        <f t="shared" si="0"/>
        <v>-1174482.4400000032</v>
      </c>
      <c r="F14" s="55">
        <f t="shared" si="1"/>
        <v>-9.5271903604995642E-2</v>
      </c>
    </row>
    <row r="15" spans="1:6" x14ac:dyDescent="0.25">
      <c r="A15" s="56"/>
      <c r="B15" s="57" t="s">
        <v>74</v>
      </c>
      <c r="C15" s="58"/>
      <c r="D15" s="58"/>
      <c r="E15" s="59"/>
      <c r="F15" s="60"/>
    </row>
    <row r="16" spans="1:6" x14ac:dyDescent="0.25">
      <c r="A16" s="56"/>
      <c r="B16" s="45" t="s">
        <v>97</v>
      </c>
      <c r="C16" s="53">
        <v>3914412</v>
      </c>
      <c r="D16" s="53">
        <v>2935278</v>
      </c>
      <c r="E16" s="54">
        <f>D16-C16</f>
        <v>-979134</v>
      </c>
      <c r="F16" s="55">
        <f>E16/C16</f>
        <v>-0.25013565255777881</v>
      </c>
    </row>
    <row r="17" spans="1:6" x14ac:dyDescent="0.25">
      <c r="A17" s="56"/>
      <c r="B17" s="45" t="s">
        <v>27</v>
      </c>
      <c r="C17" s="53">
        <v>1770637.0699999998</v>
      </c>
      <c r="D17" s="53">
        <v>1428043.25</v>
      </c>
      <c r="E17" s="54">
        <f t="shared" ref="E17:E32" si="2">D17-C17</f>
        <v>-342593.81999999983</v>
      </c>
      <c r="F17" s="55">
        <f t="shared" ref="F17:F32" si="3">E17/C17</f>
        <v>-0.19348618969103581</v>
      </c>
    </row>
    <row r="18" spans="1:6" x14ac:dyDescent="0.25">
      <c r="A18" s="56"/>
      <c r="B18" s="45" t="s">
        <v>82</v>
      </c>
      <c r="C18" s="53">
        <v>22814.2</v>
      </c>
      <c r="D18" s="53">
        <v>2780</v>
      </c>
      <c r="E18" s="54">
        <f t="shared" si="2"/>
        <v>-20034.2</v>
      </c>
      <c r="F18" s="55">
        <f t="shared" si="3"/>
        <v>-0.87814606692323205</v>
      </c>
    </row>
    <row r="19" spans="1:6" x14ac:dyDescent="0.25">
      <c r="A19" s="56"/>
      <c r="B19" s="45" t="s">
        <v>121</v>
      </c>
      <c r="C19" s="53"/>
      <c r="D19" s="53">
        <v>2484.37</v>
      </c>
      <c r="E19" s="54">
        <f t="shared" si="2"/>
        <v>2484.37</v>
      </c>
      <c r="F19" s="55" t="e">
        <f t="shared" si="3"/>
        <v>#DIV/0!</v>
      </c>
    </row>
    <row r="20" spans="1:6" x14ac:dyDescent="0.25">
      <c r="A20" s="56"/>
      <c r="B20" s="45" t="s">
        <v>28</v>
      </c>
      <c r="C20" s="53">
        <v>1379342.82</v>
      </c>
      <c r="D20" s="53">
        <v>2558360</v>
      </c>
      <c r="E20" s="54">
        <f t="shared" si="2"/>
        <v>1179017.18</v>
      </c>
      <c r="F20" s="55">
        <f t="shared" si="3"/>
        <v>0.85476733043058861</v>
      </c>
    </row>
    <row r="21" spans="1:6" x14ac:dyDescent="0.25">
      <c r="A21" s="56"/>
      <c r="B21" s="45" t="s">
        <v>33</v>
      </c>
      <c r="C21" s="53">
        <v>84022.399999999994</v>
      </c>
      <c r="D21" s="53"/>
      <c r="E21" s="54">
        <f t="shared" si="2"/>
        <v>-84022.399999999994</v>
      </c>
      <c r="F21" s="55">
        <f t="shared" si="3"/>
        <v>-1</v>
      </c>
    </row>
    <row r="22" spans="1:6" x14ac:dyDescent="0.25">
      <c r="A22" s="56"/>
      <c r="B22" s="45" t="s">
        <v>77</v>
      </c>
      <c r="C22" s="53">
        <v>2528658.1199999996</v>
      </c>
      <c r="D22" s="53">
        <v>5404098.4500000002</v>
      </c>
      <c r="E22" s="54">
        <f t="shared" si="2"/>
        <v>2875440.3300000005</v>
      </c>
      <c r="F22" s="55">
        <f t="shared" si="3"/>
        <v>1.1371408049420302</v>
      </c>
    </row>
    <row r="23" spans="1:6" x14ac:dyDescent="0.25">
      <c r="A23" s="56"/>
      <c r="B23" s="45" t="s">
        <v>30</v>
      </c>
      <c r="C23" s="53">
        <v>431377.24</v>
      </c>
      <c r="D23" s="53">
        <v>263672.59999999998</v>
      </c>
      <c r="E23" s="54">
        <f t="shared" si="2"/>
        <v>-167704.64000000001</v>
      </c>
      <c r="F23" s="55">
        <f t="shared" si="3"/>
        <v>-0.38876561962332556</v>
      </c>
    </row>
    <row r="24" spans="1:6" x14ac:dyDescent="0.25">
      <c r="A24" s="56"/>
      <c r="B24" s="45" t="s">
        <v>124</v>
      </c>
      <c r="C24" s="53">
        <v>3756562.42</v>
      </c>
      <c r="D24" s="53">
        <v>8755578.0399999991</v>
      </c>
      <c r="E24" s="54">
        <f t="shared" si="2"/>
        <v>4999015.6199999992</v>
      </c>
      <c r="F24" s="55">
        <f t="shared" si="3"/>
        <v>1.330742061781047</v>
      </c>
    </row>
    <row r="25" spans="1:6" s="4" customFormat="1" x14ac:dyDescent="0.25">
      <c r="A25" s="56"/>
      <c r="B25" s="45" t="s">
        <v>83</v>
      </c>
      <c r="C25" s="53">
        <v>13650085</v>
      </c>
      <c r="D25" s="53">
        <v>269820.40000000002</v>
      </c>
      <c r="E25" s="54">
        <f t="shared" si="2"/>
        <v>-13380264.6</v>
      </c>
      <c r="F25" s="55">
        <f t="shared" si="3"/>
        <v>-0.9802330608197678</v>
      </c>
    </row>
    <row r="26" spans="1:6" x14ac:dyDescent="0.25">
      <c r="A26" s="56"/>
      <c r="B26" s="45" t="s">
        <v>32</v>
      </c>
      <c r="C26" s="53">
        <v>20000</v>
      </c>
      <c r="D26" s="53">
        <v>20000</v>
      </c>
      <c r="E26" s="54">
        <f t="shared" si="2"/>
        <v>0</v>
      </c>
      <c r="F26" s="55">
        <f t="shared" si="3"/>
        <v>0</v>
      </c>
    </row>
    <row r="27" spans="1:6" x14ac:dyDescent="0.25">
      <c r="A27" s="56"/>
      <c r="B27" s="45" t="s">
        <v>87</v>
      </c>
      <c r="C27" s="53">
        <v>126757.5</v>
      </c>
      <c r="D27" s="53">
        <v>92391.5</v>
      </c>
      <c r="E27" s="54">
        <f t="shared" si="2"/>
        <v>-34366</v>
      </c>
      <c r="F27" s="55">
        <f t="shared" si="3"/>
        <v>-0.27111610752815413</v>
      </c>
    </row>
    <row r="28" spans="1:6" x14ac:dyDescent="0.25">
      <c r="A28" s="56"/>
      <c r="B28" s="45" t="s">
        <v>34</v>
      </c>
      <c r="C28" s="53">
        <v>10668760.110000001</v>
      </c>
      <c r="D28" s="53">
        <v>13372706.380000001</v>
      </c>
      <c r="E28" s="54">
        <f t="shared" si="2"/>
        <v>2703946.2699999996</v>
      </c>
      <c r="F28" s="55">
        <f t="shared" si="3"/>
        <v>0.25344522157411215</v>
      </c>
    </row>
    <row r="29" spans="1:6" x14ac:dyDescent="0.25">
      <c r="A29" s="56"/>
      <c r="B29" s="45" t="s">
        <v>132</v>
      </c>
      <c r="C29" s="53">
        <v>1372947.98</v>
      </c>
      <c r="D29" s="53">
        <v>502370.6</v>
      </c>
      <c r="E29" s="54">
        <f t="shared" si="2"/>
        <v>-870577.38</v>
      </c>
      <c r="F29" s="55">
        <f t="shared" si="3"/>
        <v>-0.63409349274835602</v>
      </c>
    </row>
    <row r="30" spans="1:6" x14ac:dyDescent="0.25">
      <c r="A30" s="56"/>
      <c r="B30" s="45" t="s">
        <v>29</v>
      </c>
      <c r="C30" s="53">
        <v>151810.75</v>
      </c>
      <c r="D30" s="53">
        <v>128075</v>
      </c>
      <c r="E30" s="54">
        <f t="shared" si="2"/>
        <v>-23735.75</v>
      </c>
      <c r="F30" s="55">
        <f t="shared" si="3"/>
        <v>-0.15635091717813132</v>
      </c>
    </row>
    <row r="31" spans="1:6" x14ac:dyDescent="0.25">
      <c r="A31" s="56"/>
      <c r="B31" s="45" t="s">
        <v>118</v>
      </c>
      <c r="C31" s="53"/>
      <c r="D31" s="53">
        <v>39941.040000000001</v>
      </c>
      <c r="E31" s="54">
        <f t="shared" si="2"/>
        <v>39941.040000000001</v>
      </c>
      <c r="F31" s="55" t="e">
        <f t="shared" si="3"/>
        <v>#DIV/0!</v>
      </c>
    </row>
    <row r="32" spans="1:6" x14ac:dyDescent="0.25">
      <c r="A32" s="56"/>
      <c r="B32" s="57" t="s">
        <v>75</v>
      </c>
      <c r="C32" s="58">
        <f>SUM(C16:C31)</f>
        <v>39878187.609999999</v>
      </c>
      <c r="D32" s="58">
        <f>SUM(D16:D31)</f>
        <v>35775599.630000003</v>
      </c>
      <c r="E32" s="58">
        <f t="shared" si="2"/>
        <v>-4102587.9799999967</v>
      </c>
      <c r="F32" s="60">
        <f t="shared" si="3"/>
        <v>-0.10287799486080999</v>
      </c>
    </row>
    <row r="33" spans="1:6" s="4" customFormat="1" x14ac:dyDescent="0.25">
      <c r="A33" s="51" t="s">
        <v>47</v>
      </c>
      <c r="B33" s="61"/>
      <c r="C33" s="62">
        <f>SUM(C5:C14)+C32</f>
        <v>446135110.81999999</v>
      </c>
      <c r="D33" s="62">
        <f>SUM(D5:D14)+D32</f>
        <v>513080738.37000006</v>
      </c>
      <c r="E33" s="63">
        <f>D33-C33</f>
        <v>66945627.550000072</v>
      </c>
      <c r="F33" s="64">
        <f>E33/C33</f>
        <v>0.15005684584419607</v>
      </c>
    </row>
    <row r="34" spans="1:6" s="4" customFormat="1" ht="20.25" customHeight="1" x14ac:dyDescent="0.25">
      <c r="A34" s="65"/>
      <c r="B34" s="66"/>
      <c r="C34" s="67"/>
      <c r="D34" s="67"/>
      <c r="E34" s="68"/>
      <c r="F34" s="55"/>
    </row>
    <row r="35" spans="1:6" s="4" customFormat="1" ht="20.25" customHeight="1" x14ac:dyDescent="0.25">
      <c r="A35" s="65"/>
      <c r="B35" s="45"/>
      <c r="C35" s="46"/>
      <c r="D35" s="46"/>
      <c r="E35" s="68"/>
      <c r="F35" s="55"/>
    </row>
    <row r="36" spans="1:6" s="4" customFormat="1" ht="20.25" customHeight="1" x14ac:dyDescent="0.25">
      <c r="A36" s="100" t="s">
        <v>44</v>
      </c>
      <c r="B36" s="100" t="s">
        <v>76</v>
      </c>
      <c r="C36" s="69">
        <v>1892077.96</v>
      </c>
      <c r="D36" s="69">
        <v>2707516.8899999997</v>
      </c>
      <c r="E36" s="70">
        <f>D36-C36</f>
        <v>815438.9299999997</v>
      </c>
      <c r="F36" s="71">
        <f>E36/C36</f>
        <v>0.43097533359566204</v>
      </c>
    </row>
    <row r="37" spans="1:6" s="4" customFormat="1" ht="20.25" customHeight="1" x14ac:dyDescent="0.25">
      <c r="A37" s="65"/>
      <c r="B37" s="45"/>
      <c r="C37" s="46"/>
      <c r="D37" s="46"/>
      <c r="E37" s="72"/>
      <c r="F37" s="55"/>
    </row>
    <row r="38" spans="1:6" s="4" customFormat="1" ht="20.25" customHeight="1" x14ac:dyDescent="0.25">
      <c r="A38" s="100" t="s">
        <v>91</v>
      </c>
      <c r="B38" s="100" t="s">
        <v>76</v>
      </c>
      <c r="C38" s="69">
        <v>6467797.9299999997</v>
      </c>
      <c r="D38" s="69">
        <v>4818229.5999999996</v>
      </c>
      <c r="E38" s="70">
        <f>D38-C38</f>
        <v>-1649568.33</v>
      </c>
      <c r="F38" s="71">
        <f>E38/C38</f>
        <v>-0.25504326941766409</v>
      </c>
    </row>
    <row r="39" spans="1:6" s="4" customFormat="1" ht="20.25" customHeight="1" x14ac:dyDescent="0.25">
      <c r="A39" s="73" t="s">
        <v>35</v>
      </c>
      <c r="B39" s="73"/>
      <c r="C39" s="86">
        <v>454494986.70999998</v>
      </c>
      <c r="D39" s="86">
        <v>520606484.86000001</v>
      </c>
      <c r="E39" s="87">
        <f>D39-C39</f>
        <v>66111498.150000036</v>
      </c>
      <c r="F39" s="88">
        <f>E39/C39</f>
        <v>0.14546144640355266</v>
      </c>
    </row>
    <row r="41" spans="1:6" x14ac:dyDescent="0.25">
      <c r="C41" s="31"/>
      <c r="D41" s="31"/>
    </row>
  </sheetData>
  <autoFilter ref="A4:F33"/>
  <mergeCells count="3">
    <mergeCell ref="C3:D3"/>
    <mergeCell ref="A36:B36"/>
    <mergeCell ref="A38:B38"/>
  </mergeCells>
  <pageMargins left="0.7" right="0.7" top="0.75" bottom="0.75" header="0.3" footer="0.3"/>
  <pageSetup paperSize="5" scale="8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3"/>
  <sheetViews>
    <sheetView zoomScaleNormal="100" workbookViewId="0">
      <pane xSplit="1" ySplit="5" topLeftCell="B165" activePane="bottomRight" state="frozen"/>
      <selection pane="topRight" activeCell="B1" sqref="B1"/>
      <selection pane="bottomLeft" activeCell="A6" sqref="A6"/>
      <selection pane="bottomRight" activeCell="A4" sqref="A4"/>
    </sheetView>
  </sheetViews>
  <sheetFormatPr defaultRowHeight="11.25" x14ac:dyDescent="0.2"/>
  <cols>
    <col min="1" max="1" width="28.85546875" style="8" customWidth="1"/>
    <col min="2" max="2" width="37.85546875" style="12" customWidth="1"/>
    <col min="3" max="4" width="37.85546875" style="19" customWidth="1"/>
    <col min="5" max="5" width="24.85546875" style="20" customWidth="1"/>
    <col min="6" max="6" width="24.85546875" style="16" customWidth="1"/>
    <col min="7" max="7" width="17" style="8" customWidth="1"/>
    <col min="8" max="16384" width="9.140625" style="8"/>
  </cols>
  <sheetData>
    <row r="1" spans="1:7" s="4" customFormat="1" ht="18" x14ac:dyDescent="0.25">
      <c r="A1" s="5" t="s">
        <v>0</v>
      </c>
      <c r="B1" s="9"/>
      <c r="C1" s="17"/>
      <c r="D1" s="17"/>
      <c r="E1" s="20"/>
      <c r="F1" s="83"/>
      <c r="G1" s="84"/>
    </row>
    <row r="2" spans="1:7" s="4" customFormat="1" ht="18" x14ac:dyDescent="0.25">
      <c r="A2" s="5" t="s">
        <v>215</v>
      </c>
      <c r="B2" s="9"/>
      <c r="C2" s="17"/>
      <c r="D2" s="17"/>
      <c r="E2" s="20"/>
      <c r="F2" s="83"/>
      <c r="G2" s="85"/>
    </row>
    <row r="3" spans="1:7" s="4" customFormat="1" ht="18" x14ac:dyDescent="0.25">
      <c r="A3" s="3"/>
      <c r="B3" s="10"/>
      <c r="C3" s="18"/>
      <c r="D3" s="18"/>
      <c r="E3" s="20"/>
      <c r="F3" s="16"/>
    </row>
    <row r="4" spans="1:7" s="4" customFormat="1" ht="18" x14ac:dyDescent="0.25">
      <c r="A4" s="5" t="s">
        <v>1</v>
      </c>
      <c r="B4" s="9"/>
      <c r="C4" s="18"/>
      <c r="D4" s="18"/>
      <c r="E4" s="20"/>
      <c r="F4" s="15"/>
    </row>
    <row r="5" spans="1:7" s="27" customFormat="1" ht="15" customHeight="1" thickBot="1" x14ac:dyDescent="0.3">
      <c r="A5" s="33" t="s">
        <v>78</v>
      </c>
      <c r="B5" s="33" t="s">
        <v>79</v>
      </c>
      <c r="C5" s="42" t="s">
        <v>95</v>
      </c>
      <c r="D5" s="42" t="s">
        <v>260</v>
      </c>
      <c r="E5" s="43" t="s">
        <v>2</v>
      </c>
      <c r="F5" s="44" t="s">
        <v>3</v>
      </c>
    </row>
    <row r="6" spans="1:7" ht="15" customHeight="1" thickBot="1" x14ac:dyDescent="0.25">
      <c r="A6" s="95" t="s">
        <v>97</v>
      </c>
      <c r="B6" s="23" t="s">
        <v>31</v>
      </c>
      <c r="C6" s="46">
        <v>3916812</v>
      </c>
      <c r="D6" s="46">
        <v>2935278</v>
      </c>
      <c r="E6" s="47">
        <f>D6-C6</f>
        <v>-981534</v>
      </c>
      <c r="F6" s="37">
        <f>E6/C6</f>
        <v>-0.25059512685316526</v>
      </c>
    </row>
    <row r="7" spans="1:7" ht="15" customHeight="1" thickBot="1" x14ac:dyDescent="0.25">
      <c r="A7" s="95"/>
      <c r="B7" s="23" t="s">
        <v>136</v>
      </c>
      <c r="C7" s="46">
        <v>-2400</v>
      </c>
      <c r="D7" s="46">
        <v>0</v>
      </c>
      <c r="E7" s="47">
        <f t="shared" ref="E7:E70" si="0">D7-C7</f>
        <v>2400</v>
      </c>
      <c r="F7" s="37">
        <f t="shared" ref="F7:F70" si="1">E7/C7</f>
        <v>-1</v>
      </c>
    </row>
    <row r="8" spans="1:7" ht="15" customHeight="1" thickBot="1" x14ac:dyDescent="0.25">
      <c r="A8" s="95"/>
      <c r="B8" s="23" t="s">
        <v>137</v>
      </c>
      <c r="C8" s="46">
        <v>0</v>
      </c>
      <c r="D8" s="46"/>
      <c r="E8" s="47">
        <f t="shared" si="0"/>
        <v>0</v>
      </c>
      <c r="F8" s="37" t="e">
        <f t="shared" si="1"/>
        <v>#DIV/0!</v>
      </c>
    </row>
    <row r="9" spans="1:7" s="25" customFormat="1" ht="15" customHeight="1" thickBot="1" x14ac:dyDescent="0.25">
      <c r="A9" s="95"/>
      <c r="B9" s="94" t="s">
        <v>88</v>
      </c>
      <c r="C9" s="74">
        <v>3914412</v>
      </c>
      <c r="D9" s="74">
        <v>2935278</v>
      </c>
      <c r="E9" s="75">
        <f t="shared" si="0"/>
        <v>-979134</v>
      </c>
      <c r="F9" s="41">
        <f t="shared" si="1"/>
        <v>-0.25013565255777881</v>
      </c>
    </row>
    <row r="10" spans="1:7" ht="15" customHeight="1" thickBot="1" x14ac:dyDescent="0.25">
      <c r="A10" s="95" t="s">
        <v>4</v>
      </c>
      <c r="B10" s="23" t="s">
        <v>138</v>
      </c>
      <c r="C10" s="46">
        <v>10568258.799999999</v>
      </c>
      <c r="D10" s="46">
        <v>7461466.6500000013</v>
      </c>
      <c r="E10" s="47">
        <f t="shared" si="0"/>
        <v>-3106792.1499999976</v>
      </c>
      <c r="F10" s="37">
        <f t="shared" si="1"/>
        <v>-0.29397389000352619</v>
      </c>
    </row>
    <row r="11" spans="1:7" ht="15" customHeight="1" thickBot="1" x14ac:dyDescent="0.25">
      <c r="A11" s="95"/>
      <c r="B11" s="23" t="s">
        <v>139</v>
      </c>
      <c r="C11" s="46">
        <v>851195.49</v>
      </c>
      <c r="D11" s="46">
        <v>1630892.35</v>
      </c>
      <c r="E11" s="47">
        <f t="shared" si="0"/>
        <v>779696.8600000001</v>
      </c>
      <c r="F11" s="37">
        <f t="shared" si="1"/>
        <v>0.91600210428746531</v>
      </c>
    </row>
    <row r="12" spans="1:7" ht="15" customHeight="1" thickBot="1" x14ac:dyDescent="0.25">
      <c r="A12" s="95"/>
      <c r="B12" s="23" t="s">
        <v>140</v>
      </c>
      <c r="C12" s="46">
        <v>370800</v>
      </c>
      <c r="D12" s="46">
        <v>114722.4</v>
      </c>
      <c r="E12" s="47">
        <f t="shared" si="0"/>
        <v>-256077.6</v>
      </c>
      <c r="F12" s="37">
        <f t="shared" si="1"/>
        <v>-0.69060841423948227</v>
      </c>
    </row>
    <row r="13" spans="1:7" ht="15" customHeight="1" thickBot="1" x14ac:dyDescent="0.25">
      <c r="A13" s="95"/>
      <c r="B13" s="23" t="s">
        <v>141</v>
      </c>
      <c r="C13" s="46"/>
      <c r="D13" s="46">
        <v>12500</v>
      </c>
      <c r="E13" s="47">
        <f t="shared" si="0"/>
        <v>12500</v>
      </c>
      <c r="F13" s="37" t="e">
        <f t="shared" si="1"/>
        <v>#DIV/0!</v>
      </c>
    </row>
    <row r="14" spans="1:7" ht="15" customHeight="1" thickBot="1" x14ac:dyDescent="0.25">
      <c r="A14" s="95"/>
      <c r="B14" s="23" t="s">
        <v>57</v>
      </c>
      <c r="C14" s="46">
        <v>5734985.3700000001</v>
      </c>
      <c r="D14" s="46">
        <v>4839257.53</v>
      </c>
      <c r="E14" s="47">
        <f t="shared" si="0"/>
        <v>-895727.83999999985</v>
      </c>
      <c r="F14" s="37">
        <f t="shared" si="1"/>
        <v>-0.15618659546815894</v>
      </c>
    </row>
    <row r="15" spans="1:7" ht="15" customHeight="1" thickBot="1" x14ac:dyDescent="0.25">
      <c r="A15" s="95"/>
      <c r="B15" s="23" t="s">
        <v>142</v>
      </c>
      <c r="C15" s="46"/>
      <c r="D15" s="46">
        <v>27950.400000000001</v>
      </c>
      <c r="E15" s="47">
        <f t="shared" si="0"/>
        <v>27950.400000000001</v>
      </c>
      <c r="F15" s="37" t="e">
        <f t="shared" si="1"/>
        <v>#DIV/0!</v>
      </c>
    </row>
    <row r="16" spans="1:7" ht="15" customHeight="1" thickBot="1" x14ac:dyDescent="0.25">
      <c r="A16" s="95"/>
      <c r="B16" s="23" t="s">
        <v>143</v>
      </c>
      <c r="C16" s="46">
        <v>471493</v>
      </c>
      <c r="D16" s="46">
        <v>1742959.85</v>
      </c>
      <c r="E16" s="47">
        <f t="shared" si="0"/>
        <v>1271466.8500000001</v>
      </c>
      <c r="F16" s="37">
        <f t="shared" si="1"/>
        <v>2.6966823473519228</v>
      </c>
    </row>
    <row r="17" spans="1:6" ht="15" customHeight="1" thickBot="1" x14ac:dyDescent="0.25">
      <c r="A17" s="95"/>
      <c r="B17" s="23" t="s">
        <v>5</v>
      </c>
      <c r="C17" s="46">
        <v>12500675.559999999</v>
      </c>
      <c r="D17" s="46">
        <v>5131759.01</v>
      </c>
      <c r="E17" s="47">
        <f t="shared" si="0"/>
        <v>-7368916.5499999989</v>
      </c>
      <c r="F17" s="37">
        <f t="shared" si="1"/>
        <v>-0.58948146559208836</v>
      </c>
    </row>
    <row r="18" spans="1:6" ht="15" customHeight="1" thickBot="1" x14ac:dyDescent="0.25">
      <c r="A18" s="95"/>
      <c r="B18" s="23" t="s">
        <v>6</v>
      </c>
      <c r="C18" s="46">
        <v>4458376.47</v>
      </c>
      <c r="D18" s="46">
        <v>4500285.7299999995</v>
      </c>
      <c r="E18" s="47">
        <f t="shared" si="0"/>
        <v>41909.259999999776</v>
      </c>
      <c r="F18" s="37">
        <f t="shared" si="1"/>
        <v>9.4001168995044015E-3</v>
      </c>
    </row>
    <row r="19" spans="1:6" ht="15" customHeight="1" thickBot="1" x14ac:dyDescent="0.25">
      <c r="A19" s="95"/>
      <c r="B19" s="23" t="s">
        <v>7</v>
      </c>
      <c r="C19" s="46">
        <v>5769107.9299999988</v>
      </c>
      <c r="D19" s="46">
        <v>5230443.6399999997</v>
      </c>
      <c r="E19" s="47">
        <f t="shared" si="0"/>
        <v>-538664.28999999911</v>
      </c>
      <c r="F19" s="37">
        <f t="shared" si="1"/>
        <v>-9.3370464989723151E-2</v>
      </c>
    </row>
    <row r="20" spans="1:6" ht="15" customHeight="1" thickBot="1" x14ac:dyDescent="0.25">
      <c r="A20" s="95"/>
      <c r="B20" s="23" t="s">
        <v>144</v>
      </c>
      <c r="C20" s="46"/>
      <c r="D20" s="46">
        <v>24270.25</v>
      </c>
      <c r="E20" s="47">
        <f t="shared" si="0"/>
        <v>24270.25</v>
      </c>
      <c r="F20" s="37" t="e">
        <f t="shared" si="1"/>
        <v>#DIV/0!</v>
      </c>
    </row>
    <row r="21" spans="1:6" ht="15" customHeight="1" thickBot="1" x14ac:dyDescent="0.25">
      <c r="A21" s="95"/>
      <c r="B21" s="23" t="s">
        <v>56</v>
      </c>
      <c r="C21" s="46">
        <v>7412527.5199999996</v>
      </c>
      <c r="D21" s="46">
        <v>4868294.459999999</v>
      </c>
      <c r="E21" s="47">
        <f t="shared" si="0"/>
        <v>-2544233.0600000005</v>
      </c>
      <c r="F21" s="37">
        <f t="shared" si="1"/>
        <v>-0.34323421439385099</v>
      </c>
    </row>
    <row r="22" spans="1:6" ht="15" customHeight="1" thickBot="1" x14ac:dyDescent="0.25">
      <c r="A22" s="95"/>
      <c r="B22" s="23" t="s">
        <v>98</v>
      </c>
      <c r="C22" s="46">
        <v>754469.47</v>
      </c>
      <c r="D22" s="46">
        <v>1150725.6599999999</v>
      </c>
      <c r="E22" s="47">
        <f t="shared" si="0"/>
        <v>396256.18999999994</v>
      </c>
      <c r="F22" s="37">
        <f t="shared" si="1"/>
        <v>0.52521169610746465</v>
      </c>
    </row>
    <row r="23" spans="1:6" ht="15" customHeight="1" thickBot="1" x14ac:dyDescent="0.25">
      <c r="A23" s="95"/>
      <c r="B23" s="23" t="s">
        <v>145</v>
      </c>
      <c r="C23" s="46">
        <v>1039800</v>
      </c>
      <c r="D23" s="46">
        <v>1096490.6300000001</v>
      </c>
      <c r="E23" s="47">
        <f t="shared" si="0"/>
        <v>56690.630000000121</v>
      </c>
      <c r="F23" s="37">
        <f t="shared" si="1"/>
        <v>5.4520705904981842E-2</v>
      </c>
    </row>
    <row r="24" spans="1:6" ht="15" customHeight="1" thickBot="1" x14ac:dyDescent="0.25">
      <c r="A24" s="95"/>
      <c r="B24" s="23" t="s">
        <v>146</v>
      </c>
      <c r="C24" s="46"/>
      <c r="D24" s="46">
        <v>21000</v>
      </c>
      <c r="E24" s="47">
        <f t="shared" si="0"/>
        <v>21000</v>
      </c>
      <c r="F24" s="37" t="e">
        <f t="shared" si="1"/>
        <v>#DIV/0!</v>
      </c>
    </row>
    <row r="25" spans="1:6" ht="15" customHeight="1" thickBot="1" x14ac:dyDescent="0.25">
      <c r="A25" s="95"/>
      <c r="B25" s="23" t="s">
        <v>8</v>
      </c>
      <c r="C25" s="46">
        <v>2928249.95</v>
      </c>
      <c r="D25" s="46">
        <v>2806828.17</v>
      </c>
      <c r="E25" s="47">
        <f t="shared" si="0"/>
        <v>-121421.78000000026</v>
      </c>
      <c r="F25" s="37">
        <f t="shared" si="1"/>
        <v>-4.1465647425350506E-2</v>
      </c>
    </row>
    <row r="26" spans="1:6" ht="15" customHeight="1" thickBot="1" x14ac:dyDescent="0.25">
      <c r="A26" s="95"/>
      <c r="B26" s="23" t="s">
        <v>99</v>
      </c>
      <c r="C26" s="46">
        <v>296355.33</v>
      </c>
      <c r="D26" s="46">
        <v>669133.48</v>
      </c>
      <c r="E26" s="47">
        <f t="shared" si="0"/>
        <v>372778.14999999997</v>
      </c>
      <c r="F26" s="37">
        <f t="shared" si="1"/>
        <v>1.2578756386800938</v>
      </c>
    </row>
    <row r="27" spans="1:6" ht="15" customHeight="1" thickBot="1" x14ac:dyDescent="0.25">
      <c r="A27" s="95"/>
      <c r="B27" s="23" t="s">
        <v>100</v>
      </c>
      <c r="C27" s="46">
        <v>5165546.1499999994</v>
      </c>
      <c r="D27" s="46">
        <v>8200771.7600000007</v>
      </c>
      <c r="E27" s="47">
        <f t="shared" si="0"/>
        <v>3035225.6100000013</v>
      </c>
      <c r="F27" s="37">
        <f t="shared" si="1"/>
        <v>0.58759045449627845</v>
      </c>
    </row>
    <row r="28" spans="1:6" ht="15" customHeight="1" thickBot="1" x14ac:dyDescent="0.25">
      <c r="A28" s="95"/>
      <c r="B28" s="23" t="s">
        <v>101</v>
      </c>
      <c r="C28" s="46">
        <v>6023512.919999999</v>
      </c>
      <c r="D28" s="46">
        <v>5732825.9100000001</v>
      </c>
      <c r="E28" s="47">
        <f t="shared" si="0"/>
        <v>-290687.00999999885</v>
      </c>
      <c r="F28" s="37">
        <f t="shared" si="1"/>
        <v>-4.825871777162203E-2</v>
      </c>
    </row>
    <row r="29" spans="1:6" ht="15" customHeight="1" thickBot="1" x14ac:dyDescent="0.25">
      <c r="A29" s="95"/>
      <c r="B29" s="23" t="s">
        <v>147</v>
      </c>
      <c r="C29" s="46"/>
      <c r="D29" s="46">
        <v>0</v>
      </c>
      <c r="E29" s="47">
        <f t="shared" si="0"/>
        <v>0</v>
      </c>
      <c r="F29" s="37" t="e">
        <f t="shared" si="1"/>
        <v>#DIV/0!</v>
      </c>
    </row>
    <row r="30" spans="1:6" ht="15" customHeight="1" thickBot="1" x14ac:dyDescent="0.25">
      <c r="A30" s="95"/>
      <c r="B30" s="23" t="s">
        <v>148</v>
      </c>
      <c r="C30" s="46">
        <v>3024360.0100000002</v>
      </c>
      <c r="D30" s="46">
        <v>3465585.0700000003</v>
      </c>
      <c r="E30" s="47">
        <f t="shared" si="0"/>
        <v>441225.06000000006</v>
      </c>
      <c r="F30" s="37">
        <f t="shared" si="1"/>
        <v>0.14589038955054826</v>
      </c>
    </row>
    <row r="31" spans="1:6" ht="15" customHeight="1" thickBot="1" x14ac:dyDescent="0.25">
      <c r="A31" s="95"/>
      <c r="B31" s="23" t="s">
        <v>149</v>
      </c>
      <c r="C31" s="46">
        <v>945269</v>
      </c>
      <c r="D31" s="46">
        <v>707095</v>
      </c>
      <c r="E31" s="47">
        <f t="shared" si="0"/>
        <v>-238174</v>
      </c>
      <c r="F31" s="37">
        <f t="shared" si="1"/>
        <v>-0.25196425567748437</v>
      </c>
    </row>
    <row r="32" spans="1:6" ht="15" customHeight="1" thickBot="1" x14ac:dyDescent="0.25">
      <c r="A32" s="95"/>
      <c r="B32" s="23" t="s">
        <v>150</v>
      </c>
      <c r="C32" s="46"/>
      <c r="D32" s="46">
        <v>1103165.78</v>
      </c>
      <c r="E32" s="47">
        <f t="shared" si="0"/>
        <v>1103165.78</v>
      </c>
      <c r="F32" s="37" t="e">
        <f t="shared" si="1"/>
        <v>#DIV/0!</v>
      </c>
    </row>
    <row r="33" spans="1:6" ht="15" customHeight="1" thickBot="1" x14ac:dyDescent="0.25">
      <c r="A33" s="95"/>
      <c r="B33" s="23" t="s">
        <v>151</v>
      </c>
      <c r="C33" s="46">
        <v>976203.26</v>
      </c>
      <c r="D33" s="46">
        <v>988767.16</v>
      </c>
      <c r="E33" s="47">
        <f t="shared" si="0"/>
        <v>12563.900000000023</v>
      </c>
      <c r="F33" s="37">
        <f t="shared" si="1"/>
        <v>1.2870168042667695E-2</v>
      </c>
    </row>
    <row r="34" spans="1:6" ht="15" customHeight="1" thickBot="1" x14ac:dyDescent="0.25">
      <c r="A34" s="95"/>
      <c r="B34" s="23" t="s">
        <v>152</v>
      </c>
      <c r="C34" s="46"/>
      <c r="D34" s="46">
        <v>673297.8</v>
      </c>
      <c r="E34" s="47">
        <f t="shared" si="0"/>
        <v>673297.8</v>
      </c>
      <c r="F34" s="37" t="e">
        <f t="shared" si="1"/>
        <v>#DIV/0!</v>
      </c>
    </row>
    <row r="35" spans="1:6" ht="15" customHeight="1" thickBot="1" x14ac:dyDescent="0.25">
      <c r="A35" s="95"/>
      <c r="B35" s="23" t="s">
        <v>102</v>
      </c>
      <c r="C35" s="46">
        <v>17600</v>
      </c>
      <c r="D35" s="46">
        <v>0</v>
      </c>
      <c r="E35" s="47">
        <f t="shared" si="0"/>
        <v>-17600</v>
      </c>
      <c r="F35" s="37">
        <f t="shared" si="1"/>
        <v>-1</v>
      </c>
    </row>
    <row r="36" spans="1:6" s="25" customFormat="1" ht="15" customHeight="1" thickBot="1" x14ac:dyDescent="0.25">
      <c r="A36" s="95"/>
      <c r="B36" s="94" t="s">
        <v>88</v>
      </c>
      <c r="C36" s="74">
        <v>69308786.230000004</v>
      </c>
      <c r="D36" s="74">
        <v>62200488.68999999</v>
      </c>
      <c r="E36" s="75">
        <f t="shared" si="0"/>
        <v>-7108297.540000014</v>
      </c>
      <c r="F36" s="41">
        <f t="shared" si="1"/>
        <v>-0.10255983298295331</v>
      </c>
    </row>
    <row r="37" spans="1:6" ht="15" customHeight="1" thickBot="1" x14ac:dyDescent="0.25">
      <c r="A37" s="95" t="s">
        <v>12</v>
      </c>
      <c r="B37" s="23" t="s">
        <v>153</v>
      </c>
      <c r="C37" s="46">
        <v>493980.80000000005</v>
      </c>
      <c r="D37" s="46">
        <v>1172561.7</v>
      </c>
      <c r="E37" s="47">
        <f t="shared" si="0"/>
        <v>678580.89999999991</v>
      </c>
      <c r="F37" s="37">
        <f t="shared" si="1"/>
        <v>1.3736989372866311</v>
      </c>
    </row>
    <row r="38" spans="1:6" ht="15" customHeight="1" thickBot="1" x14ac:dyDescent="0.25">
      <c r="A38" s="95"/>
      <c r="B38" s="23" t="s">
        <v>103</v>
      </c>
      <c r="C38" s="46">
        <v>6618026.7699999996</v>
      </c>
      <c r="D38" s="46">
        <v>5910164.2799999993</v>
      </c>
      <c r="E38" s="47">
        <f t="shared" si="0"/>
        <v>-707862.49000000022</v>
      </c>
      <c r="F38" s="37">
        <f t="shared" si="1"/>
        <v>-0.10695975017943306</v>
      </c>
    </row>
    <row r="39" spans="1:6" ht="15" customHeight="1" thickBot="1" x14ac:dyDescent="0.25">
      <c r="A39" s="95"/>
      <c r="B39" s="23" t="s">
        <v>104</v>
      </c>
      <c r="C39" s="46">
        <v>1696870.9</v>
      </c>
      <c r="D39" s="46">
        <v>2425046.35</v>
      </c>
      <c r="E39" s="47">
        <f t="shared" si="0"/>
        <v>728175.45000000019</v>
      </c>
      <c r="F39" s="37">
        <f t="shared" si="1"/>
        <v>0.42912837387923869</v>
      </c>
    </row>
    <row r="40" spans="1:6" ht="15" customHeight="1" thickBot="1" x14ac:dyDescent="0.25">
      <c r="A40" s="95"/>
      <c r="B40" s="23" t="s">
        <v>154</v>
      </c>
      <c r="C40" s="46">
        <v>0</v>
      </c>
      <c r="D40" s="46">
        <v>46738</v>
      </c>
      <c r="E40" s="47">
        <f t="shared" si="0"/>
        <v>46738</v>
      </c>
      <c r="F40" s="37" t="e">
        <f t="shared" si="1"/>
        <v>#DIV/0!</v>
      </c>
    </row>
    <row r="41" spans="1:6" s="25" customFormat="1" ht="15" customHeight="1" thickBot="1" x14ac:dyDescent="0.25">
      <c r="A41" s="95"/>
      <c r="B41" s="94" t="s">
        <v>88</v>
      </c>
      <c r="C41" s="74">
        <v>8808878.4699999988</v>
      </c>
      <c r="D41" s="74">
        <v>9554510.3300000001</v>
      </c>
      <c r="E41" s="75">
        <f t="shared" si="0"/>
        <v>745631.86000000127</v>
      </c>
      <c r="F41" s="41">
        <f t="shared" si="1"/>
        <v>8.4645492901209402E-2</v>
      </c>
    </row>
    <row r="42" spans="1:6" ht="15" customHeight="1" thickBot="1" x14ac:dyDescent="0.25">
      <c r="A42" s="95" t="s">
        <v>13</v>
      </c>
      <c r="B42" s="23" t="s">
        <v>48</v>
      </c>
      <c r="C42" s="46">
        <v>15851928.190000001</v>
      </c>
      <c r="D42" s="46">
        <v>23775020.529999997</v>
      </c>
      <c r="E42" s="47">
        <f t="shared" si="0"/>
        <v>7923092.3399999961</v>
      </c>
      <c r="F42" s="37">
        <f t="shared" si="1"/>
        <v>0.49981883875793631</v>
      </c>
    </row>
    <row r="43" spans="1:6" ht="15" customHeight="1" thickBot="1" x14ac:dyDescent="0.25">
      <c r="A43" s="95"/>
      <c r="B43" s="23" t="s">
        <v>155</v>
      </c>
      <c r="C43" s="46">
        <v>14396277.42</v>
      </c>
      <c r="D43" s="46">
        <v>10356583.859999999</v>
      </c>
      <c r="E43" s="47">
        <f t="shared" si="0"/>
        <v>-4039693.5600000005</v>
      </c>
      <c r="F43" s="37">
        <f t="shared" si="1"/>
        <v>-0.28060681536935822</v>
      </c>
    </row>
    <row r="44" spans="1:6" ht="15" customHeight="1" thickBot="1" x14ac:dyDescent="0.25">
      <c r="A44" s="95"/>
      <c r="B44" s="23" t="s">
        <v>156</v>
      </c>
      <c r="C44" s="46">
        <v>11816278.949999999</v>
      </c>
      <c r="D44" s="46">
        <v>14064749.359999999</v>
      </c>
      <c r="E44" s="47">
        <f t="shared" si="0"/>
        <v>2248470.41</v>
      </c>
      <c r="F44" s="37">
        <f t="shared" si="1"/>
        <v>0.19028582682537301</v>
      </c>
    </row>
    <row r="45" spans="1:6" ht="15" customHeight="1" thickBot="1" x14ac:dyDescent="0.25">
      <c r="A45" s="95"/>
      <c r="B45" s="23" t="s">
        <v>157</v>
      </c>
      <c r="C45" s="46">
        <v>15037074.729999999</v>
      </c>
      <c r="D45" s="46">
        <v>21211079.440000001</v>
      </c>
      <c r="E45" s="47">
        <f t="shared" si="0"/>
        <v>6174004.7100000028</v>
      </c>
      <c r="F45" s="37">
        <f t="shared" si="1"/>
        <v>0.41058549091881807</v>
      </c>
    </row>
    <row r="46" spans="1:6" ht="15" customHeight="1" thickBot="1" x14ac:dyDescent="0.25">
      <c r="A46" s="95"/>
      <c r="B46" s="23" t="s">
        <v>158</v>
      </c>
      <c r="C46" s="46">
        <v>1579706.92</v>
      </c>
      <c r="D46" s="46">
        <v>22302904.440000005</v>
      </c>
      <c r="E46" s="47">
        <f t="shared" si="0"/>
        <v>20723197.520000003</v>
      </c>
      <c r="F46" s="37">
        <f t="shared" si="1"/>
        <v>13.118381174148432</v>
      </c>
    </row>
    <row r="47" spans="1:6" ht="15" customHeight="1" thickBot="1" x14ac:dyDescent="0.25">
      <c r="A47" s="95"/>
      <c r="B47" s="23" t="s">
        <v>159</v>
      </c>
      <c r="C47" s="46">
        <v>1191443.51</v>
      </c>
      <c r="D47" s="46">
        <v>1479537.26</v>
      </c>
      <c r="E47" s="47">
        <f t="shared" si="0"/>
        <v>288093.75</v>
      </c>
      <c r="F47" s="37">
        <f t="shared" si="1"/>
        <v>0.24180227394918621</v>
      </c>
    </row>
    <row r="48" spans="1:6" ht="15" customHeight="1" thickBot="1" x14ac:dyDescent="0.25">
      <c r="A48" s="95"/>
      <c r="B48" s="23" t="s">
        <v>160</v>
      </c>
      <c r="C48" s="46">
        <v>195790.4</v>
      </c>
      <c r="D48" s="46"/>
      <c r="E48" s="47">
        <f t="shared" si="0"/>
        <v>-195790.4</v>
      </c>
      <c r="F48" s="37">
        <f t="shared" si="1"/>
        <v>-1</v>
      </c>
    </row>
    <row r="49" spans="1:6" ht="15" customHeight="1" thickBot="1" x14ac:dyDescent="0.25">
      <c r="A49" s="95"/>
      <c r="B49" s="23" t="s">
        <v>161</v>
      </c>
      <c r="C49" s="46">
        <v>43632107.279999986</v>
      </c>
      <c r="D49" s="46">
        <v>47573886.130000003</v>
      </c>
      <c r="E49" s="47">
        <f t="shared" si="0"/>
        <v>3941778.8500000164</v>
      </c>
      <c r="F49" s="37">
        <f t="shared" si="1"/>
        <v>9.0341243999618653E-2</v>
      </c>
    </row>
    <row r="50" spans="1:6" ht="15" customHeight="1" thickBot="1" x14ac:dyDescent="0.25">
      <c r="A50" s="95"/>
      <c r="B50" s="23" t="s">
        <v>162</v>
      </c>
      <c r="C50" s="46">
        <v>2577340.17</v>
      </c>
      <c r="D50" s="46">
        <v>3027069.4</v>
      </c>
      <c r="E50" s="47">
        <f t="shared" si="0"/>
        <v>449729.23</v>
      </c>
      <c r="F50" s="37">
        <f t="shared" si="1"/>
        <v>0.17449354774150747</v>
      </c>
    </row>
    <row r="51" spans="1:6" ht="15" customHeight="1" thickBot="1" x14ac:dyDescent="0.25">
      <c r="A51" s="95"/>
      <c r="B51" s="23" t="s">
        <v>163</v>
      </c>
      <c r="C51" s="46">
        <v>881983.51</v>
      </c>
      <c r="D51" s="46">
        <v>1010016.1399999999</v>
      </c>
      <c r="E51" s="47">
        <f t="shared" si="0"/>
        <v>128032.62999999989</v>
      </c>
      <c r="F51" s="37">
        <f t="shared" si="1"/>
        <v>0.14516442603331653</v>
      </c>
    </row>
    <row r="52" spans="1:6" ht="15" customHeight="1" thickBot="1" x14ac:dyDescent="0.25">
      <c r="A52" s="95"/>
      <c r="B52" s="23" t="s">
        <v>50</v>
      </c>
      <c r="C52" s="46">
        <v>85000</v>
      </c>
      <c r="D52" s="46">
        <v>207493.24</v>
      </c>
      <c r="E52" s="47">
        <f t="shared" si="0"/>
        <v>122493.23999999999</v>
      </c>
      <c r="F52" s="37">
        <f t="shared" si="1"/>
        <v>1.4410969411764705</v>
      </c>
    </row>
    <row r="53" spans="1:6" ht="15" customHeight="1" thickBot="1" x14ac:dyDescent="0.25">
      <c r="A53" s="95"/>
      <c r="B53" s="23" t="s">
        <v>164</v>
      </c>
      <c r="C53" s="46">
        <v>196163.6</v>
      </c>
      <c r="D53" s="46">
        <v>1790411.9</v>
      </c>
      <c r="E53" s="47">
        <f t="shared" si="0"/>
        <v>1594248.2999999998</v>
      </c>
      <c r="F53" s="37">
        <f t="shared" si="1"/>
        <v>8.1271362271083927</v>
      </c>
    </row>
    <row r="54" spans="1:6" ht="15" customHeight="1" thickBot="1" x14ac:dyDescent="0.25">
      <c r="A54" s="95"/>
      <c r="B54" s="23" t="s">
        <v>105</v>
      </c>
      <c r="C54" s="46">
        <v>17849704.560000002</v>
      </c>
      <c r="D54" s="46">
        <v>21787864.009999998</v>
      </c>
      <c r="E54" s="47">
        <f t="shared" si="0"/>
        <v>3938159.4499999955</v>
      </c>
      <c r="F54" s="37">
        <f t="shared" si="1"/>
        <v>0.22062883095696431</v>
      </c>
    </row>
    <row r="55" spans="1:6" ht="15" customHeight="1" thickBot="1" x14ac:dyDescent="0.25">
      <c r="A55" s="95"/>
      <c r="B55" s="23" t="s">
        <v>49</v>
      </c>
      <c r="C55" s="46">
        <v>1044690.75</v>
      </c>
      <c r="D55" s="46">
        <v>422675.10000000003</v>
      </c>
      <c r="E55" s="47">
        <f t="shared" si="0"/>
        <v>-622015.64999999991</v>
      </c>
      <c r="F55" s="37">
        <f t="shared" si="1"/>
        <v>-0.59540648751795677</v>
      </c>
    </row>
    <row r="56" spans="1:6" ht="15" customHeight="1" thickBot="1" x14ac:dyDescent="0.25">
      <c r="A56" s="95"/>
      <c r="B56" s="23" t="s">
        <v>165</v>
      </c>
      <c r="C56" s="46">
        <v>14857922.930000002</v>
      </c>
      <c r="D56" s="46">
        <v>14203281.850000001</v>
      </c>
      <c r="E56" s="47">
        <f t="shared" si="0"/>
        <v>-654641.08000000007</v>
      </c>
      <c r="F56" s="37">
        <f t="shared" si="1"/>
        <v>-4.4060067015033302E-2</v>
      </c>
    </row>
    <row r="57" spans="1:6" ht="15" customHeight="1" thickBot="1" x14ac:dyDescent="0.25">
      <c r="A57" s="95"/>
      <c r="B57" s="23" t="s">
        <v>106</v>
      </c>
      <c r="C57" s="46">
        <v>37103744.619999997</v>
      </c>
      <c r="D57" s="46">
        <v>34613556.299999997</v>
      </c>
      <c r="E57" s="47">
        <f t="shared" si="0"/>
        <v>-2490188.3200000003</v>
      </c>
      <c r="F57" s="37">
        <f t="shared" si="1"/>
        <v>-6.7114204927383972E-2</v>
      </c>
    </row>
    <row r="58" spans="1:6" ht="15" customHeight="1" thickBot="1" x14ac:dyDescent="0.25">
      <c r="A58" s="95"/>
      <c r="B58" s="23" t="s">
        <v>166</v>
      </c>
      <c r="C58" s="46">
        <v>4646165.91</v>
      </c>
      <c r="D58" s="46">
        <v>3822201.0799999996</v>
      </c>
      <c r="E58" s="47">
        <f t="shared" si="0"/>
        <v>-823964.83000000054</v>
      </c>
      <c r="F58" s="37">
        <f t="shared" si="1"/>
        <v>-0.17734296320038226</v>
      </c>
    </row>
    <row r="59" spans="1:6" ht="15" customHeight="1" thickBot="1" x14ac:dyDescent="0.25">
      <c r="A59" s="95"/>
      <c r="B59" s="23" t="s">
        <v>167</v>
      </c>
      <c r="C59" s="46"/>
      <c r="D59" s="46">
        <v>0</v>
      </c>
      <c r="E59" s="47">
        <f t="shared" si="0"/>
        <v>0</v>
      </c>
      <c r="F59" s="37" t="e">
        <f t="shared" si="1"/>
        <v>#DIV/0!</v>
      </c>
    </row>
    <row r="60" spans="1:6" s="25" customFormat="1" ht="15" customHeight="1" thickBot="1" x14ac:dyDescent="0.25">
      <c r="A60" s="95"/>
      <c r="B60" s="94" t="s">
        <v>88</v>
      </c>
      <c r="C60" s="74">
        <v>182943323.44999999</v>
      </c>
      <c r="D60" s="74">
        <v>221648330.03999999</v>
      </c>
      <c r="E60" s="75">
        <f t="shared" si="0"/>
        <v>38705006.590000004</v>
      </c>
      <c r="F60" s="41">
        <f t="shared" si="1"/>
        <v>0.21156829262795382</v>
      </c>
    </row>
    <row r="61" spans="1:6" ht="15" customHeight="1" thickBot="1" x14ac:dyDescent="0.25">
      <c r="A61" s="95" t="s">
        <v>107</v>
      </c>
      <c r="B61" s="23" t="s">
        <v>53</v>
      </c>
      <c r="C61" s="46">
        <v>403702.73000000004</v>
      </c>
      <c r="D61" s="46">
        <v>60947.11</v>
      </c>
      <c r="E61" s="47">
        <f t="shared" si="0"/>
        <v>-342755.62000000005</v>
      </c>
      <c r="F61" s="37">
        <f t="shared" si="1"/>
        <v>-0.84902973036620288</v>
      </c>
    </row>
    <row r="62" spans="1:6" ht="15" customHeight="1" thickBot="1" x14ac:dyDescent="0.25">
      <c r="A62" s="95"/>
      <c r="B62" s="23" t="s">
        <v>9</v>
      </c>
      <c r="C62" s="46">
        <v>987059.05999999994</v>
      </c>
      <c r="D62" s="46">
        <v>831582.5</v>
      </c>
      <c r="E62" s="47">
        <f t="shared" si="0"/>
        <v>-155476.55999999994</v>
      </c>
      <c r="F62" s="37">
        <f t="shared" si="1"/>
        <v>-0.15751495153694242</v>
      </c>
    </row>
    <row r="63" spans="1:6" ht="15" customHeight="1" thickBot="1" x14ac:dyDescent="0.25">
      <c r="A63" s="95"/>
      <c r="B63" s="23" t="s">
        <v>10</v>
      </c>
      <c r="C63" s="46">
        <v>2278265.8200000003</v>
      </c>
      <c r="D63" s="46">
        <v>2694103.0799999996</v>
      </c>
      <c r="E63" s="47">
        <f t="shared" si="0"/>
        <v>415837.25999999931</v>
      </c>
      <c r="F63" s="37">
        <f t="shared" si="1"/>
        <v>0.18252359156228717</v>
      </c>
    </row>
    <row r="64" spans="1:6" ht="15" customHeight="1" thickBot="1" x14ac:dyDescent="0.25">
      <c r="A64" s="95"/>
      <c r="B64" s="23" t="s">
        <v>108</v>
      </c>
      <c r="C64" s="46">
        <v>524610.4</v>
      </c>
      <c r="D64" s="46">
        <v>2605172.86</v>
      </c>
      <c r="E64" s="47">
        <f t="shared" si="0"/>
        <v>2080562.46</v>
      </c>
      <c r="F64" s="37">
        <f t="shared" si="1"/>
        <v>3.9659192040417039</v>
      </c>
    </row>
    <row r="65" spans="1:6" ht="15" customHeight="1" thickBot="1" x14ac:dyDescent="0.25">
      <c r="A65" s="95"/>
      <c r="B65" s="23" t="s">
        <v>168</v>
      </c>
      <c r="C65" s="46">
        <v>292967.99</v>
      </c>
      <c r="D65" s="46">
        <v>100320</v>
      </c>
      <c r="E65" s="47">
        <f t="shared" si="0"/>
        <v>-192647.99</v>
      </c>
      <c r="F65" s="37">
        <f t="shared" si="1"/>
        <v>-0.65757351170003242</v>
      </c>
    </row>
    <row r="66" spans="1:6" ht="15" customHeight="1" thickBot="1" x14ac:dyDescent="0.25">
      <c r="A66" s="95"/>
      <c r="B66" s="23" t="s">
        <v>169</v>
      </c>
      <c r="C66" s="46">
        <v>2127502.0699999998</v>
      </c>
      <c r="D66" s="46">
        <v>2809673.1100000003</v>
      </c>
      <c r="E66" s="47">
        <f t="shared" si="0"/>
        <v>682171.0400000005</v>
      </c>
      <c r="F66" s="37">
        <f t="shared" si="1"/>
        <v>0.32064412515471752</v>
      </c>
    </row>
    <row r="67" spans="1:6" ht="15" customHeight="1" thickBot="1" x14ac:dyDescent="0.25">
      <c r="A67" s="95"/>
      <c r="B67" s="23" t="s">
        <v>11</v>
      </c>
      <c r="C67" s="46">
        <v>5378155.75</v>
      </c>
      <c r="D67" s="46">
        <v>6441363.25</v>
      </c>
      <c r="E67" s="47">
        <f t="shared" si="0"/>
        <v>1063207.5</v>
      </c>
      <c r="F67" s="37">
        <f t="shared" si="1"/>
        <v>0.1976899795064507</v>
      </c>
    </row>
    <row r="68" spans="1:6" ht="15" customHeight="1" thickBot="1" x14ac:dyDescent="0.25">
      <c r="A68" s="95"/>
      <c r="B68" s="23" t="s">
        <v>51</v>
      </c>
      <c r="C68" s="46">
        <v>13049568.800000001</v>
      </c>
      <c r="D68" s="46">
        <v>8343925.8800000008</v>
      </c>
      <c r="E68" s="47">
        <f t="shared" si="0"/>
        <v>-4705642.92</v>
      </c>
      <c r="F68" s="37">
        <f t="shared" si="1"/>
        <v>-0.3605975792855316</v>
      </c>
    </row>
    <row r="69" spans="1:6" ht="15" customHeight="1" thickBot="1" x14ac:dyDescent="0.25">
      <c r="A69" s="95"/>
      <c r="B69" s="23" t="s">
        <v>109</v>
      </c>
      <c r="C69" s="46">
        <v>4469401.6899999995</v>
      </c>
      <c r="D69" s="46">
        <v>4720715.43</v>
      </c>
      <c r="E69" s="47">
        <f t="shared" si="0"/>
        <v>251313.74000000022</v>
      </c>
      <c r="F69" s="37">
        <f t="shared" si="1"/>
        <v>5.6229839569421257E-2</v>
      </c>
    </row>
    <row r="70" spans="1:6" ht="15" customHeight="1" thickBot="1" x14ac:dyDescent="0.25">
      <c r="A70" s="95"/>
      <c r="B70" s="23" t="s">
        <v>52</v>
      </c>
      <c r="C70" s="46">
        <v>2922178.78</v>
      </c>
      <c r="D70" s="46">
        <v>3166302.75</v>
      </c>
      <c r="E70" s="47">
        <f t="shared" si="0"/>
        <v>244123.9700000002</v>
      </c>
      <c r="F70" s="37">
        <f t="shared" si="1"/>
        <v>8.354176399843688E-2</v>
      </c>
    </row>
    <row r="71" spans="1:6" ht="15" customHeight="1" thickBot="1" x14ac:dyDescent="0.25">
      <c r="A71" s="95"/>
      <c r="B71" s="23" t="s">
        <v>170</v>
      </c>
      <c r="C71" s="46"/>
      <c r="D71" s="46">
        <v>72908.09</v>
      </c>
      <c r="E71" s="47">
        <f t="shared" ref="E71:E134" si="2">D71-C71</f>
        <v>72908.09</v>
      </c>
      <c r="F71" s="37" t="e">
        <f t="shared" ref="F71:F134" si="3">E71/C71</f>
        <v>#DIV/0!</v>
      </c>
    </row>
    <row r="72" spans="1:6" s="25" customFormat="1" ht="15" customHeight="1" thickBot="1" x14ac:dyDescent="0.25">
      <c r="A72" s="95"/>
      <c r="B72" s="94" t="s">
        <v>88</v>
      </c>
      <c r="C72" s="74">
        <v>32433413.090000004</v>
      </c>
      <c r="D72" s="74">
        <v>31847014.059999999</v>
      </c>
      <c r="E72" s="75">
        <f t="shared" si="2"/>
        <v>-586399.03000000492</v>
      </c>
      <c r="F72" s="41">
        <f t="shared" si="3"/>
        <v>-1.8080090071704656E-2</v>
      </c>
    </row>
    <row r="73" spans="1:6" ht="15" customHeight="1" thickBot="1" x14ac:dyDescent="0.25">
      <c r="A73" s="95" t="s">
        <v>14</v>
      </c>
      <c r="B73" s="23" t="s">
        <v>110</v>
      </c>
      <c r="C73" s="46">
        <v>395022.08000000002</v>
      </c>
      <c r="D73" s="46">
        <v>223993</v>
      </c>
      <c r="E73" s="47">
        <f t="shared" si="2"/>
        <v>-171029.08000000002</v>
      </c>
      <c r="F73" s="37">
        <f t="shared" si="3"/>
        <v>-0.43296081069696157</v>
      </c>
    </row>
    <row r="74" spans="1:6" ht="15" customHeight="1" thickBot="1" x14ac:dyDescent="0.25">
      <c r="A74" s="95"/>
      <c r="B74" s="23" t="s">
        <v>171</v>
      </c>
      <c r="C74" s="46">
        <v>194721</v>
      </c>
      <c r="D74" s="46">
        <v>13175</v>
      </c>
      <c r="E74" s="47">
        <f t="shared" si="2"/>
        <v>-181546</v>
      </c>
      <c r="F74" s="37">
        <f t="shared" si="3"/>
        <v>-0.93233909028815587</v>
      </c>
    </row>
    <row r="75" spans="1:6" ht="15" customHeight="1" thickBot="1" x14ac:dyDescent="0.25">
      <c r="A75" s="95"/>
      <c r="B75" s="23" t="s">
        <v>111</v>
      </c>
      <c r="C75" s="46">
        <v>502776.58</v>
      </c>
      <c r="D75" s="46">
        <v>157821.5</v>
      </c>
      <c r="E75" s="47">
        <f t="shared" si="2"/>
        <v>-344955.08</v>
      </c>
      <c r="F75" s="37">
        <f t="shared" si="3"/>
        <v>-0.68610013616783827</v>
      </c>
    </row>
    <row r="76" spans="1:6" ht="15" customHeight="1" thickBot="1" x14ac:dyDescent="0.25">
      <c r="A76" s="95"/>
      <c r="B76" s="23" t="s">
        <v>89</v>
      </c>
      <c r="C76" s="46">
        <v>460506.05999999994</v>
      </c>
      <c r="D76" s="46">
        <v>306984</v>
      </c>
      <c r="E76" s="47">
        <f t="shared" si="2"/>
        <v>-153522.05999999994</v>
      </c>
      <c r="F76" s="37">
        <f t="shared" si="3"/>
        <v>-0.33337685067597145</v>
      </c>
    </row>
    <row r="77" spans="1:6" ht="15" customHeight="1" thickBot="1" x14ac:dyDescent="0.25">
      <c r="A77" s="95"/>
      <c r="B77" s="23" t="s">
        <v>112</v>
      </c>
      <c r="C77" s="46">
        <v>169805</v>
      </c>
      <c r="D77" s="46">
        <v>180130.83000000002</v>
      </c>
      <c r="E77" s="47">
        <f t="shared" si="2"/>
        <v>10325.830000000016</v>
      </c>
      <c r="F77" s="37">
        <f t="shared" si="3"/>
        <v>6.0809929036247559E-2</v>
      </c>
    </row>
    <row r="78" spans="1:6" ht="15" customHeight="1" thickBot="1" x14ac:dyDescent="0.25">
      <c r="A78" s="95"/>
      <c r="B78" s="23" t="s">
        <v>172</v>
      </c>
      <c r="C78" s="46">
        <v>138573</v>
      </c>
      <c r="D78" s="46">
        <v>372147</v>
      </c>
      <c r="E78" s="47">
        <f t="shared" si="2"/>
        <v>233574</v>
      </c>
      <c r="F78" s="37">
        <f t="shared" si="3"/>
        <v>1.6855664523392002</v>
      </c>
    </row>
    <row r="79" spans="1:6" ht="15" customHeight="1" thickBot="1" x14ac:dyDescent="0.25">
      <c r="A79" s="95"/>
      <c r="B79" s="23" t="s">
        <v>15</v>
      </c>
      <c r="C79" s="46">
        <v>190091</v>
      </c>
      <c r="D79" s="46">
        <v>438390.4</v>
      </c>
      <c r="E79" s="47">
        <f t="shared" si="2"/>
        <v>248299.40000000002</v>
      </c>
      <c r="F79" s="37">
        <f t="shared" si="3"/>
        <v>1.3062133399266669</v>
      </c>
    </row>
    <row r="80" spans="1:6" ht="15" customHeight="1" thickBot="1" x14ac:dyDescent="0.25">
      <c r="A80" s="95"/>
      <c r="B80" s="23" t="s">
        <v>16</v>
      </c>
      <c r="C80" s="46">
        <v>1471940.68</v>
      </c>
      <c r="D80" s="46">
        <v>213886.36</v>
      </c>
      <c r="E80" s="47">
        <f t="shared" si="2"/>
        <v>-1258054.3199999998</v>
      </c>
      <c r="F80" s="37">
        <f t="shared" si="3"/>
        <v>-0.85469091050598578</v>
      </c>
    </row>
    <row r="81" spans="1:6" ht="15" customHeight="1" thickBot="1" x14ac:dyDescent="0.25">
      <c r="A81" s="95"/>
      <c r="B81" s="23" t="s">
        <v>173</v>
      </c>
      <c r="C81" s="46">
        <v>5000</v>
      </c>
      <c r="D81" s="46"/>
      <c r="E81" s="47">
        <f t="shared" si="2"/>
        <v>-5000</v>
      </c>
      <c r="F81" s="37">
        <f t="shared" si="3"/>
        <v>-1</v>
      </c>
    </row>
    <row r="82" spans="1:6" ht="15" customHeight="1" thickBot="1" x14ac:dyDescent="0.25">
      <c r="A82" s="95"/>
      <c r="B82" s="23" t="s">
        <v>58</v>
      </c>
      <c r="C82" s="46">
        <v>478048</v>
      </c>
      <c r="D82" s="46">
        <v>805992</v>
      </c>
      <c r="E82" s="47">
        <f t="shared" si="2"/>
        <v>327944</v>
      </c>
      <c r="F82" s="37">
        <f t="shared" si="3"/>
        <v>0.68600642613294061</v>
      </c>
    </row>
    <row r="83" spans="1:6" ht="15" customHeight="1" thickBot="1" x14ac:dyDescent="0.25">
      <c r="A83" s="95"/>
      <c r="B83" s="23" t="s">
        <v>17</v>
      </c>
      <c r="C83" s="46">
        <v>248671</v>
      </c>
      <c r="D83" s="46">
        <v>469831</v>
      </c>
      <c r="E83" s="47">
        <f t="shared" si="2"/>
        <v>221160</v>
      </c>
      <c r="F83" s="37">
        <f t="shared" si="3"/>
        <v>0.88936787964820985</v>
      </c>
    </row>
    <row r="84" spans="1:6" s="25" customFormat="1" ht="15" customHeight="1" thickBot="1" x14ac:dyDescent="0.25">
      <c r="A84" s="95"/>
      <c r="B84" s="94" t="s">
        <v>88</v>
      </c>
      <c r="C84" s="74">
        <v>4255154.4000000004</v>
      </c>
      <c r="D84" s="74">
        <v>3182351.09</v>
      </c>
      <c r="E84" s="75">
        <f t="shared" si="2"/>
        <v>-1072803.3100000005</v>
      </c>
      <c r="F84" s="41">
        <f t="shared" si="3"/>
        <v>-0.25211853887135105</v>
      </c>
    </row>
    <row r="85" spans="1:6" ht="15" customHeight="1" thickBot="1" x14ac:dyDescent="0.25">
      <c r="A85" s="95" t="s">
        <v>19</v>
      </c>
      <c r="B85" s="23" t="s">
        <v>174</v>
      </c>
      <c r="C85" s="46">
        <v>5100390.33</v>
      </c>
      <c r="D85" s="46">
        <v>4411923.04</v>
      </c>
      <c r="E85" s="47">
        <f t="shared" si="2"/>
        <v>-688467.29</v>
      </c>
      <c r="F85" s="37">
        <f t="shared" si="3"/>
        <v>-0.13498325529136512</v>
      </c>
    </row>
    <row r="86" spans="1:6" ht="15" customHeight="1" thickBot="1" x14ac:dyDescent="0.25">
      <c r="A86" s="95"/>
      <c r="B86" s="23" t="s">
        <v>175</v>
      </c>
      <c r="C86" s="46">
        <v>8275226.4000000004</v>
      </c>
      <c r="D86" s="46">
        <v>8520937.9900000002</v>
      </c>
      <c r="E86" s="47">
        <f t="shared" si="2"/>
        <v>245711.58999999985</v>
      </c>
      <c r="F86" s="37">
        <f t="shared" si="3"/>
        <v>2.9692431133968713E-2</v>
      </c>
    </row>
    <row r="87" spans="1:6" ht="15" customHeight="1" thickBot="1" x14ac:dyDescent="0.25">
      <c r="A87" s="95"/>
      <c r="B87" s="23" t="s">
        <v>176</v>
      </c>
      <c r="C87" s="46">
        <v>2617751.77</v>
      </c>
      <c r="D87" s="46">
        <v>5582192.3800000008</v>
      </c>
      <c r="E87" s="47">
        <f t="shared" si="2"/>
        <v>2964440.6100000008</v>
      </c>
      <c r="F87" s="37">
        <f t="shared" si="3"/>
        <v>1.1324376298674037</v>
      </c>
    </row>
    <row r="88" spans="1:6" ht="15" customHeight="1" thickBot="1" x14ac:dyDescent="0.25">
      <c r="A88" s="95"/>
      <c r="B88" s="23" t="s">
        <v>113</v>
      </c>
      <c r="C88" s="46">
        <v>533399.15</v>
      </c>
      <c r="D88" s="46">
        <v>1132183.6300000001</v>
      </c>
      <c r="E88" s="47">
        <f t="shared" si="2"/>
        <v>598784.4800000001</v>
      </c>
      <c r="F88" s="37">
        <f t="shared" si="3"/>
        <v>1.1225823663198564</v>
      </c>
    </row>
    <row r="89" spans="1:6" ht="15" customHeight="1" thickBot="1" x14ac:dyDescent="0.25">
      <c r="A89" s="95"/>
      <c r="B89" s="23" t="s">
        <v>177</v>
      </c>
      <c r="C89" s="46"/>
      <c r="D89" s="46">
        <v>11063.68</v>
      </c>
      <c r="E89" s="47">
        <f t="shared" si="2"/>
        <v>11063.68</v>
      </c>
      <c r="F89" s="37" t="e">
        <f t="shared" si="3"/>
        <v>#DIV/0!</v>
      </c>
    </row>
    <row r="90" spans="1:6" s="25" customFormat="1" ht="15" customHeight="1" thickBot="1" x14ac:dyDescent="0.25">
      <c r="A90" s="95"/>
      <c r="B90" s="94" t="s">
        <v>88</v>
      </c>
      <c r="C90" s="74">
        <v>16526767.65</v>
      </c>
      <c r="D90" s="74">
        <v>19658300.720000003</v>
      </c>
      <c r="E90" s="75">
        <f t="shared" si="2"/>
        <v>3131533.0700000022</v>
      </c>
      <c r="F90" s="41">
        <f t="shared" si="3"/>
        <v>0.18948248903348031</v>
      </c>
    </row>
    <row r="91" spans="1:6" ht="15" customHeight="1" thickBot="1" x14ac:dyDescent="0.25">
      <c r="A91" s="95" t="s">
        <v>20</v>
      </c>
      <c r="B91" s="23" t="s">
        <v>94</v>
      </c>
      <c r="C91" s="46">
        <v>16800895.449999999</v>
      </c>
      <c r="D91" s="46">
        <v>17435669.149999999</v>
      </c>
      <c r="E91" s="47">
        <f t="shared" si="2"/>
        <v>634773.69999999925</v>
      </c>
      <c r="F91" s="37">
        <f t="shared" si="3"/>
        <v>3.7782134999238944E-2</v>
      </c>
    </row>
    <row r="92" spans="1:6" ht="15" customHeight="1" thickBot="1" x14ac:dyDescent="0.25">
      <c r="A92" s="95"/>
      <c r="B92" s="23" t="s">
        <v>114</v>
      </c>
      <c r="C92" s="46">
        <v>15154902.93</v>
      </c>
      <c r="D92" s="46">
        <v>17746531.309999995</v>
      </c>
      <c r="E92" s="47">
        <f t="shared" si="2"/>
        <v>2591628.3799999952</v>
      </c>
      <c r="F92" s="37">
        <f t="shared" si="3"/>
        <v>0.17100923654678898</v>
      </c>
    </row>
    <row r="93" spans="1:6" ht="15" customHeight="1" thickBot="1" x14ac:dyDescent="0.25">
      <c r="A93" s="95"/>
      <c r="B93" s="23" t="s">
        <v>115</v>
      </c>
      <c r="C93" s="46">
        <v>11590579.790000003</v>
      </c>
      <c r="D93" s="46">
        <v>25195376.500000004</v>
      </c>
      <c r="E93" s="47">
        <f t="shared" si="2"/>
        <v>13604796.710000001</v>
      </c>
      <c r="F93" s="37">
        <f t="shared" si="3"/>
        <v>1.1737805145638878</v>
      </c>
    </row>
    <row r="94" spans="1:6" ht="15" customHeight="1" thickBot="1" x14ac:dyDescent="0.25">
      <c r="A94" s="95"/>
      <c r="B94" s="23" t="s">
        <v>178</v>
      </c>
      <c r="C94" s="46">
        <v>9228.48</v>
      </c>
      <c r="D94" s="46">
        <v>43384.69</v>
      </c>
      <c r="E94" s="47">
        <f t="shared" si="2"/>
        <v>34156.210000000006</v>
      </c>
      <c r="F94" s="37">
        <f t="shared" si="3"/>
        <v>3.7011739744790049</v>
      </c>
    </row>
    <row r="95" spans="1:6" ht="15" customHeight="1" thickBot="1" x14ac:dyDescent="0.25">
      <c r="A95" s="95"/>
      <c r="B95" s="23" t="s">
        <v>116</v>
      </c>
      <c r="C95" s="46">
        <v>6243475.5</v>
      </c>
      <c r="D95" s="46">
        <v>5229099.7899999991</v>
      </c>
      <c r="E95" s="47">
        <f t="shared" si="2"/>
        <v>-1014375.7100000009</v>
      </c>
      <c r="F95" s="37">
        <f t="shared" si="3"/>
        <v>-0.16246971898904719</v>
      </c>
    </row>
    <row r="96" spans="1:6" ht="15" customHeight="1" thickBot="1" x14ac:dyDescent="0.25">
      <c r="A96" s="95"/>
      <c r="B96" s="23" t="s">
        <v>21</v>
      </c>
      <c r="C96" s="46">
        <v>3404310.69</v>
      </c>
      <c r="D96" s="46">
        <v>3376143.5500000003</v>
      </c>
      <c r="E96" s="47">
        <f t="shared" si="2"/>
        <v>-28167.139999999665</v>
      </c>
      <c r="F96" s="37">
        <f t="shared" si="3"/>
        <v>-8.273962797443633E-3</v>
      </c>
    </row>
    <row r="97" spans="1:6" ht="15" customHeight="1" thickBot="1" x14ac:dyDescent="0.25">
      <c r="A97" s="95"/>
      <c r="B97" s="23" t="s">
        <v>59</v>
      </c>
      <c r="C97" s="46">
        <v>8184898.5599999996</v>
      </c>
      <c r="D97" s="46">
        <v>13717745.360000001</v>
      </c>
      <c r="E97" s="47">
        <f t="shared" si="2"/>
        <v>5532846.8000000017</v>
      </c>
      <c r="F97" s="37">
        <f t="shared" si="3"/>
        <v>0.67598233007300723</v>
      </c>
    </row>
    <row r="98" spans="1:6" ht="15" customHeight="1" thickBot="1" x14ac:dyDescent="0.25">
      <c r="A98" s="95"/>
      <c r="B98" s="23" t="s">
        <v>179</v>
      </c>
      <c r="C98" s="46"/>
      <c r="D98" s="46">
        <v>241128</v>
      </c>
      <c r="E98" s="47">
        <f t="shared" si="2"/>
        <v>241128</v>
      </c>
      <c r="F98" s="37" t="e">
        <f t="shared" si="3"/>
        <v>#DIV/0!</v>
      </c>
    </row>
    <row r="99" spans="1:6" ht="15" customHeight="1" thickBot="1" x14ac:dyDescent="0.25">
      <c r="A99" s="95"/>
      <c r="B99" s="23" t="s">
        <v>23</v>
      </c>
      <c r="C99" s="46">
        <v>2195335.8500000006</v>
      </c>
      <c r="D99" s="46">
        <v>2228201.34</v>
      </c>
      <c r="E99" s="47">
        <f t="shared" si="2"/>
        <v>32865.489999999292</v>
      </c>
      <c r="F99" s="37">
        <f t="shared" si="3"/>
        <v>1.4970597778922658E-2</v>
      </c>
    </row>
    <row r="100" spans="1:6" s="25" customFormat="1" ht="15" customHeight="1" thickBot="1" x14ac:dyDescent="0.25">
      <c r="A100" s="95"/>
      <c r="B100" s="94" t="s">
        <v>88</v>
      </c>
      <c r="C100" s="74">
        <v>63583627.25</v>
      </c>
      <c r="D100" s="74">
        <v>85213279.689999998</v>
      </c>
      <c r="E100" s="75">
        <f t="shared" si="2"/>
        <v>21629652.439999998</v>
      </c>
      <c r="F100" s="41">
        <f t="shared" si="3"/>
        <v>0.34017644754609366</v>
      </c>
    </row>
    <row r="101" spans="1:6" ht="15" customHeight="1" thickBot="1" x14ac:dyDescent="0.25">
      <c r="A101" s="95" t="s">
        <v>25</v>
      </c>
      <c r="B101" s="23" t="s">
        <v>80</v>
      </c>
      <c r="C101" s="46">
        <v>740950.07</v>
      </c>
      <c r="D101" s="46">
        <v>280171.95</v>
      </c>
      <c r="E101" s="47">
        <f t="shared" si="2"/>
        <v>-460778.11999999994</v>
      </c>
      <c r="F101" s="37">
        <f t="shared" si="3"/>
        <v>-0.621874723623415</v>
      </c>
    </row>
    <row r="102" spans="1:6" ht="15" customHeight="1" thickBot="1" x14ac:dyDescent="0.25">
      <c r="A102" s="95"/>
      <c r="B102" s="23" t="s">
        <v>180</v>
      </c>
      <c r="C102" s="46">
        <v>2754032.8599999994</v>
      </c>
      <c r="D102" s="46">
        <v>3325466.4600000004</v>
      </c>
      <c r="E102" s="47">
        <f t="shared" si="2"/>
        <v>571433.60000000102</v>
      </c>
      <c r="F102" s="37">
        <f t="shared" si="3"/>
        <v>0.20748975377149317</v>
      </c>
    </row>
    <row r="103" spans="1:6" ht="15" customHeight="1" thickBot="1" x14ac:dyDescent="0.25">
      <c r="A103" s="95"/>
      <c r="B103" s="23" t="s">
        <v>55</v>
      </c>
      <c r="C103" s="46">
        <v>5316377.66</v>
      </c>
      <c r="D103" s="46">
        <v>3397206.7700000005</v>
      </c>
      <c r="E103" s="47">
        <f t="shared" si="2"/>
        <v>-1919170.8899999997</v>
      </c>
      <c r="F103" s="37">
        <f t="shared" si="3"/>
        <v>-0.36099220422952411</v>
      </c>
    </row>
    <row r="104" spans="1:6" ht="15" customHeight="1" thickBot="1" x14ac:dyDescent="0.25">
      <c r="A104" s="95"/>
      <c r="B104" s="23" t="s">
        <v>181</v>
      </c>
      <c r="C104" s="46">
        <v>141132.6</v>
      </c>
      <c r="D104" s="46"/>
      <c r="E104" s="47">
        <f t="shared" si="2"/>
        <v>-141132.6</v>
      </c>
      <c r="F104" s="37">
        <f t="shared" si="3"/>
        <v>-1</v>
      </c>
    </row>
    <row r="105" spans="1:6" ht="15" customHeight="1" thickBot="1" x14ac:dyDescent="0.25">
      <c r="A105" s="95"/>
      <c r="B105" s="23" t="s">
        <v>26</v>
      </c>
      <c r="C105" s="46">
        <v>2570938.6000000006</v>
      </c>
      <c r="D105" s="46">
        <v>2745704</v>
      </c>
      <c r="E105" s="47">
        <f t="shared" si="2"/>
        <v>174765.39999999944</v>
      </c>
      <c r="F105" s="37">
        <f t="shared" si="3"/>
        <v>6.7977274914305386E-2</v>
      </c>
    </row>
    <row r="106" spans="1:6" ht="15" customHeight="1" thickBot="1" x14ac:dyDescent="0.25">
      <c r="A106" s="95"/>
      <c r="B106" s="23" t="s">
        <v>182</v>
      </c>
      <c r="C106" s="46">
        <v>503343.3</v>
      </c>
      <c r="D106" s="46">
        <v>862415.87000000011</v>
      </c>
      <c r="E106" s="47">
        <f t="shared" si="2"/>
        <v>359072.57000000012</v>
      </c>
      <c r="F106" s="37">
        <f t="shared" si="3"/>
        <v>0.71337508614895662</v>
      </c>
    </row>
    <row r="107" spans="1:6" ht="15" customHeight="1" thickBot="1" x14ac:dyDescent="0.25">
      <c r="A107" s="95"/>
      <c r="B107" s="23" t="s">
        <v>183</v>
      </c>
      <c r="C107" s="46">
        <v>290914.34999999998</v>
      </c>
      <c r="D107" s="46">
        <v>542241.94999999995</v>
      </c>
      <c r="E107" s="47">
        <f t="shared" si="2"/>
        <v>251327.59999999998</v>
      </c>
      <c r="F107" s="37">
        <f t="shared" si="3"/>
        <v>0.86392300689189105</v>
      </c>
    </row>
    <row r="108" spans="1:6" ht="15" customHeight="1" thickBot="1" x14ac:dyDescent="0.25">
      <c r="A108" s="95"/>
      <c r="B108" s="23" t="s">
        <v>117</v>
      </c>
      <c r="C108" s="46">
        <v>10000</v>
      </c>
      <c r="D108" s="46"/>
      <c r="E108" s="47">
        <f t="shared" si="2"/>
        <v>-10000</v>
      </c>
      <c r="F108" s="37">
        <f t="shared" si="3"/>
        <v>-1</v>
      </c>
    </row>
    <row r="109" spans="1:6" s="25" customFormat="1" ht="15" customHeight="1" thickBot="1" x14ac:dyDescent="0.25">
      <c r="A109" s="95"/>
      <c r="B109" s="94" t="s">
        <v>88</v>
      </c>
      <c r="C109" s="74">
        <v>12327689.439999999</v>
      </c>
      <c r="D109" s="74">
        <v>11153207</v>
      </c>
      <c r="E109" s="75">
        <f t="shared" si="2"/>
        <v>-1174482.4399999995</v>
      </c>
      <c r="F109" s="41">
        <f t="shared" si="3"/>
        <v>-9.5271903604995378E-2</v>
      </c>
    </row>
    <row r="110" spans="1:6" ht="15" customHeight="1" thickBot="1" x14ac:dyDescent="0.25">
      <c r="A110" s="95" t="s">
        <v>118</v>
      </c>
      <c r="B110" s="23" t="s">
        <v>81</v>
      </c>
      <c r="C110" s="46"/>
      <c r="D110" s="46">
        <v>39941.040000000001</v>
      </c>
      <c r="E110" s="47">
        <f t="shared" si="2"/>
        <v>39941.040000000001</v>
      </c>
      <c r="F110" s="37" t="e">
        <f t="shared" si="3"/>
        <v>#DIV/0!</v>
      </c>
    </row>
    <row r="111" spans="1:6" s="25" customFormat="1" ht="15" customHeight="1" thickBot="1" x14ac:dyDescent="0.25">
      <c r="A111" s="95"/>
      <c r="B111" s="94" t="s">
        <v>88</v>
      </c>
      <c r="C111" s="74"/>
      <c r="D111" s="74">
        <v>39941.040000000001</v>
      </c>
      <c r="E111" s="75">
        <f t="shared" si="2"/>
        <v>39941.040000000001</v>
      </c>
      <c r="F111" s="41" t="e">
        <f t="shared" si="3"/>
        <v>#DIV/0!</v>
      </c>
    </row>
    <row r="112" spans="1:6" ht="15" customHeight="1" thickBot="1" x14ac:dyDescent="0.25">
      <c r="A112" s="95" t="s">
        <v>27</v>
      </c>
      <c r="B112" s="23" t="s">
        <v>119</v>
      </c>
      <c r="C112" s="46"/>
      <c r="D112" s="46">
        <v>220580.53</v>
      </c>
      <c r="E112" s="47">
        <f t="shared" si="2"/>
        <v>220580.53</v>
      </c>
      <c r="F112" s="37" t="e">
        <f t="shared" si="3"/>
        <v>#DIV/0!</v>
      </c>
    </row>
    <row r="113" spans="1:6" ht="15" customHeight="1" thickBot="1" x14ac:dyDescent="0.25">
      <c r="A113" s="95"/>
      <c r="B113" s="23" t="s">
        <v>184</v>
      </c>
      <c r="C113" s="46">
        <v>1771350.44</v>
      </c>
      <c r="D113" s="46">
        <v>862817.62</v>
      </c>
      <c r="E113" s="47">
        <f t="shared" si="2"/>
        <v>-908532.82</v>
      </c>
      <c r="F113" s="37">
        <f t="shared" si="3"/>
        <v>-0.51290405302295805</v>
      </c>
    </row>
    <row r="114" spans="1:6" ht="15" customHeight="1" thickBot="1" x14ac:dyDescent="0.25">
      <c r="A114" s="95"/>
      <c r="B114" s="23" t="s">
        <v>185</v>
      </c>
      <c r="C114" s="46">
        <v>-713.37</v>
      </c>
      <c r="D114" s="46">
        <v>344645.1</v>
      </c>
      <c r="E114" s="47">
        <f t="shared" si="2"/>
        <v>345358.47</v>
      </c>
      <c r="F114" s="37">
        <f t="shared" si="3"/>
        <v>-484.12250304890864</v>
      </c>
    </row>
    <row r="115" spans="1:6" s="25" customFormat="1" ht="15" customHeight="1" thickBot="1" x14ac:dyDescent="0.25">
      <c r="A115" s="95"/>
      <c r="B115" s="94" t="s">
        <v>88</v>
      </c>
      <c r="C115" s="74">
        <v>1770637.0699999998</v>
      </c>
      <c r="D115" s="74">
        <v>1428043.25</v>
      </c>
      <c r="E115" s="75">
        <f t="shared" si="2"/>
        <v>-342593.81999999983</v>
      </c>
      <c r="F115" s="41">
        <f t="shared" si="3"/>
        <v>-0.19348618969103581</v>
      </c>
    </row>
    <row r="116" spans="1:6" ht="15" customHeight="1" thickBot="1" x14ac:dyDescent="0.25">
      <c r="A116" s="95" t="s">
        <v>82</v>
      </c>
      <c r="B116" s="23" t="s">
        <v>186</v>
      </c>
      <c r="C116" s="46">
        <v>22814.2</v>
      </c>
      <c r="D116" s="46">
        <v>2280</v>
      </c>
      <c r="E116" s="47">
        <f t="shared" si="2"/>
        <v>-20534.2</v>
      </c>
      <c r="F116" s="37">
        <f t="shared" si="3"/>
        <v>-0.90006224193703921</v>
      </c>
    </row>
    <row r="117" spans="1:6" ht="15" customHeight="1" thickBot="1" x14ac:dyDescent="0.25">
      <c r="A117" s="95"/>
      <c r="B117" s="23" t="s">
        <v>120</v>
      </c>
      <c r="C117" s="46"/>
      <c r="D117" s="46">
        <v>500</v>
      </c>
      <c r="E117" s="47">
        <f t="shared" si="2"/>
        <v>500</v>
      </c>
      <c r="F117" s="37" t="e">
        <f t="shared" si="3"/>
        <v>#DIV/0!</v>
      </c>
    </row>
    <row r="118" spans="1:6" s="25" customFormat="1" ht="15" customHeight="1" thickBot="1" x14ac:dyDescent="0.25">
      <c r="A118" s="95"/>
      <c r="B118" s="94" t="s">
        <v>88</v>
      </c>
      <c r="C118" s="74">
        <v>22814.2</v>
      </c>
      <c r="D118" s="74">
        <v>2780</v>
      </c>
      <c r="E118" s="75">
        <f t="shared" si="2"/>
        <v>-20034.2</v>
      </c>
      <c r="F118" s="41">
        <f t="shared" si="3"/>
        <v>-0.87814606692323205</v>
      </c>
    </row>
    <row r="119" spans="1:6" ht="15" customHeight="1" thickBot="1" x14ac:dyDescent="0.25">
      <c r="A119" s="95" t="s">
        <v>121</v>
      </c>
      <c r="B119" s="23" t="s">
        <v>187</v>
      </c>
      <c r="C119" s="46"/>
      <c r="D119" s="46">
        <v>2484.37</v>
      </c>
      <c r="E119" s="47">
        <f t="shared" si="2"/>
        <v>2484.37</v>
      </c>
      <c r="F119" s="37" t="e">
        <f t="shared" si="3"/>
        <v>#DIV/0!</v>
      </c>
    </row>
    <row r="120" spans="1:6" s="25" customFormat="1" ht="15" customHeight="1" thickBot="1" x14ac:dyDescent="0.25">
      <c r="A120" s="95"/>
      <c r="B120" s="94" t="s">
        <v>88</v>
      </c>
      <c r="C120" s="74"/>
      <c r="D120" s="74">
        <v>2484.37</v>
      </c>
      <c r="E120" s="75">
        <f t="shared" si="2"/>
        <v>2484.37</v>
      </c>
      <c r="F120" s="41" t="e">
        <f t="shared" si="3"/>
        <v>#DIV/0!</v>
      </c>
    </row>
    <row r="121" spans="1:6" ht="15" customHeight="1" thickBot="1" x14ac:dyDescent="0.25">
      <c r="A121" s="95" t="s">
        <v>28</v>
      </c>
      <c r="B121" s="23" t="s">
        <v>54</v>
      </c>
      <c r="C121" s="46">
        <v>1379342.82</v>
      </c>
      <c r="D121" s="46">
        <v>2558360</v>
      </c>
      <c r="E121" s="47">
        <f t="shared" si="2"/>
        <v>1179017.18</v>
      </c>
      <c r="F121" s="37">
        <f t="shared" si="3"/>
        <v>0.85476733043058861</v>
      </c>
    </row>
    <row r="122" spans="1:6" s="25" customFormat="1" ht="15" customHeight="1" thickBot="1" x14ac:dyDescent="0.25">
      <c r="A122" s="95"/>
      <c r="B122" s="94" t="s">
        <v>88</v>
      </c>
      <c r="C122" s="74">
        <v>1379342.82</v>
      </c>
      <c r="D122" s="74">
        <v>2558360</v>
      </c>
      <c r="E122" s="75">
        <f t="shared" si="2"/>
        <v>1179017.18</v>
      </c>
      <c r="F122" s="41">
        <f t="shared" si="3"/>
        <v>0.85476733043058861</v>
      </c>
    </row>
    <row r="123" spans="1:6" ht="15" customHeight="1" thickBot="1" x14ac:dyDescent="0.25">
      <c r="A123" s="95" t="s">
        <v>33</v>
      </c>
      <c r="B123" s="23" t="s">
        <v>188</v>
      </c>
      <c r="C123" s="46">
        <v>84022.399999999994</v>
      </c>
      <c r="D123" s="46"/>
      <c r="E123" s="47">
        <f t="shared" si="2"/>
        <v>-84022.399999999994</v>
      </c>
      <c r="F123" s="37">
        <f t="shared" si="3"/>
        <v>-1</v>
      </c>
    </row>
    <row r="124" spans="1:6" ht="15" customHeight="1" thickBot="1" x14ac:dyDescent="0.25">
      <c r="A124" s="95"/>
      <c r="B124" s="94" t="s">
        <v>88</v>
      </c>
      <c r="C124" s="76">
        <v>84022.399999999994</v>
      </c>
      <c r="D124" s="76"/>
      <c r="E124" s="40">
        <f t="shared" si="2"/>
        <v>-84022.399999999994</v>
      </c>
      <c r="F124" s="41">
        <f t="shared" si="3"/>
        <v>-1</v>
      </c>
    </row>
    <row r="125" spans="1:6" ht="15" customHeight="1" thickBot="1" x14ac:dyDescent="0.25">
      <c r="A125" s="95" t="s">
        <v>77</v>
      </c>
      <c r="B125" s="23" t="s">
        <v>189</v>
      </c>
      <c r="C125" s="46">
        <v>22814.2</v>
      </c>
      <c r="D125" s="46">
        <v>2280</v>
      </c>
      <c r="E125" s="47">
        <f t="shared" si="2"/>
        <v>-20534.2</v>
      </c>
      <c r="F125" s="37">
        <f t="shared" si="3"/>
        <v>-0.90006224193703921</v>
      </c>
    </row>
    <row r="126" spans="1:6" ht="15" customHeight="1" thickBot="1" x14ac:dyDescent="0.25">
      <c r="A126" s="95"/>
      <c r="B126" s="23" t="s">
        <v>122</v>
      </c>
      <c r="C126" s="46"/>
      <c r="D126" s="46">
        <v>629500</v>
      </c>
      <c r="E126" s="47">
        <f t="shared" si="2"/>
        <v>629500</v>
      </c>
      <c r="F126" s="37" t="e">
        <f t="shared" si="3"/>
        <v>#DIV/0!</v>
      </c>
    </row>
    <row r="127" spans="1:6" ht="15" customHeight="1" thickBot="1" x14ac:dyDescent="0.25">
      <c r="A127" s="95"/>
      <c r="B127" s="23" t="s">
        <v>190</v>
      </c>
      <c r="C127" s="46">
        <v>22814.2</v>
      </c>
      <c r="D127" s="46">
        <v>2280</v>
      </c>
      <c r="E127" s="47">
        <f t="shared" si="2"/>
        <v>-20534.2</v>
      </c>
      <c r="F127" s="37">
        <f t="shared" si="3"/>
        <v>-0.90006224193703921</v>
      </c>
    </row>
    <row r="128" spans="1:6" ht="15" customHeight="1" thickBot="1" x14ac:dyDescent="0.25">
      <c r="A128" s="95"/>
      <c r="B128" s="23" t="s">
        <v>191</v>
      </c>
      <c r="C128" s="46">
        <v>2466531.0399999996</v>
      </c>
      <c r="D128" s="46">
        <v>4770038.45</v>
      </c>
      <c r="E128" s="47">
        <f t="shared" si="2"/>
        <v>2303507.4100000006</v>
      </c>
      <c r="F128" s="37">
        <f t="shared" si="3"/>
        <v>0.93390570507476811</v>
      </c>
    </row>
    <row r="129" spans="1:6" ht="15" customHeight="1" thickBot="1" x14ac:dyDescent="0.25">
      <c r="A129" s="95"/>
      <c r="B129" s="23" t="s">
        <v>192</v>
      </c>
      <c r="C129" s="46">
        <v>16498.68</v>
      </c>
      <c r="D129" s="46"/>
      <c r="E129" s="47">
        <f t="shared" si="2"/>
        <v>-16498.68</v>
      </c>
      <c r="F129" s="37">
        <f t="shared" si="3"/>
        <v>-1</v>
      </c>
    </row>
    <row r="130" spans="1:6" ht="15" customHeight="1" thickBot="1" x14ac:dyDescent="0.25">
      <c r="A130" s="95"/>
      <c r="B130" s="23" t="s">
        <v>193</v>
      </c>
      <c r="C130" s="46">
        <v>0</v>
      </c>
      <c r="D130" s="46"/>
      <c r="E130" s="47">
        <f t="shared" si="2"/>
        <v>0</v>
      </c>
      <c r="F130" s="37" t="e">
        <f t="shared" si="3"/>
        <v>#DIV/0!</v>
      </c>
    </row>
    <row r="131" spans="1:6" s="25" customFormat="1" ht="15" customHeight="1" thickBot="1" x14ac:dyDescent="0.25">
      <c r="A131" s="95"/>
      <c r="B131" s="94" t="s">
        <v>88</v>
      </c>
      <c r="C131" s="74">
        <v>2528658.1199999996</v>
      </c>
      <c r="D131" s="74">
        <v>5404098.4500000002</v>
      </c>
      <c r="E131" s="75">
        <f t="shared" si="2"/>
        <v>2875440.3300000005</v>
      </c>
      <c r="F131" s="41">
        <f t="shared" si="3"/>
        <v>1.1371408049420302</v>
      </c>
    </row>
    <row r="132" spans="1:6" ht="15" customHeight="1" thickBot="1" x14ac:dyDescent="0.25">
      <c r="A132" s="95" t="s">
        <v>30</v>
      </c>
      <c r="B132" s="23" t="s">
        <v>123</v>
      </c>
      <c r="C132" s="46">
        <v>431377.24</v>
      </c>
      <c r="D132" s="46">
        <v>263672.59999999998</v>
      </c>
      <c r="E132" s="47">
        <f t="shared" si="2"/>
        <v>-167704.64000000001</v>
      </c>
      <c r="F132" s="37">
        <f t="shared" si="3"/>
        <v>-0.38876561962332556</v>
      </c>
    </row>
    <row r="133" spans="1:6" s="25" customFormat="1" ht="15" customHeight="1" thickBot="1" x14ac:dyDescent="0.25">
      <c r="A133" s="95"/>
      <c r="B133" s="94" t="s">
        <v>88</v>
      </c>
      <c r="C133" s="74">
        <v>431377.24</v>
      </c>
      <c r="D133" s="74">
        <v>263672.59999999998</v>
      </c>
      <c r="E133" s="75">
        <f t="shared" si="2"/>
        <v>-167704.64000000001</v>
      </c>
      <c r="F133" s="41">
        <f t="shared" si="3"/>
        <v>-0.38876561962332556</v>
      </c>
    </row>
    <row r="134" spans="1:6" ht="15" customHeight="1" thickBot="1" x14ac:dyDescent="0.25">
      <c r="A134" s="95" t="s">
        <v>124</v>
      </c>
      <c r="B134" s="23" t="s">
        <v>125</v>
      </c>
      <c r="C134" s="46"/>
      <c r="D134" s="46">
        <v>31000</v>
      </c>
      <c r="E134" s="47">
        <f t="shared" si="2"/>
        <v>31000</v>
      </c>
      <c r="F134" s="37" t="e">
        <f t="shared" si="3"/>
        <v>#DIV/0!</v>
      </c>
    </row>
    <row r="135" spans="1:6" ht="15" customHeight="1" thickBot="1" x14ac:dyDescent="0.25">
      <c r="A135" s="95"/>
      <c r="B135" s="23" t="s">
        <v>126</v>
      </c>
      <c r="C135" s="46">
        <v>50000</v>
      </c>
      <c r="D135" s="46">
        <v>2088750.04</v>
      </c>
      <c r="E135" s="47">
        <f t="shared" ref="E135:E179" si="4">D135-C135</f>
        <v>2038750.04</v>
      </c>
      <c r="F135" s="37">
        <f t="shared" ref="F135:F179" si="5">E135/C135</f>
        <v>40.775000800000001</v>
      </c>
    </row>
    <row r="136" spans="1:6" ht="15" customHeight="1" thickBot="1" x14ac:dyDescent="0.25">
      <c r="A136" s="95"/>
      <c r="B136" s="23" t="s">
        <v>127</v>
      </c>
      <c r="C136" s="46">
        <v>3706562.42</v>
      </c>
      <c r="D136" s="46">
        <v>6635828</v>
      </c>
      <c r="E136" s="47">
        <f t="shared" si="4"/>
        <v>2929265.58</v>
      </c>
      <c r="F136" s="37">
        <f t="shared" si="5"/>
        <v>0.79029171725104796</v>
      </c>
    </row>
    <row r="137" spans="1:6" s="25" customFormat="1" ht="15" customHeight="1" thickBot="1" x14ac:dyDescent="0.25">
      <c r="A137" s="95"/>
      <c r="B137" s="94" t="s">
        <v>88</v>
      </c>
      <c r="C137" s="74">
        <v>3756562.42</v>
      </c>
      <c r="D137" s="74">
        <v>8755578.0399999991</v>
      </c>
      <c r="E137" s="75">
        <f t="shared" si="4"/>
        <v>4999015.6199999992</v>
      </c>
      <c r="F137" s="41">
        <f t="shared" si="5"/>
        <v>1.330742061781047</v>
      </c>
    </row>
    <row r="138" spans="1:6" ht="15" customHeight="1" thickBot="1" x14ac:dyDescent="0.25">
      <c r="A138" s="95" t="s">
        <v>83</v>
      </c>
      <c r="B138" s="23" t="s">
        <v>194</v>
      </c>
      <c r="C138" s="46">
        <v>13650085</v>
      </c>
      <c r="D138" s="46">
        <v>269820.40000000002</v>
      </c>
      <c r="E138" s="47">
        <f t="shared" si="4"/>
        <v>-13380264.6</v>
      </c>
      <c r="F138" s="37">
        <f t="shared" si="5"/>
        <v>-0.9802330608197678</v>
      </c>
    </row>
    <row r="139" spans="1:6" s="25" customFormat="1" ht="15" customHeight="1" thickBot="1" x14ac:dyDescent="0.25">
      <c r="A139" s="95"/>
      <c r="B139" s="94" t="s">
        <v>88</v>
      </c>
      <c r="C139" s="74">
        <v>13650085</v>
      </c>
      <c r="D139" s="74">
        <v>269820.40000000002</v>
      </c>
      <c r="E139" s="75">
        <f t="shared" si="4"/>
        <v>-13380264.6</v>
      </c>
      <c r="F139" s="41">
        <f t="shared" si="5"/>
        <v>-0.9802330608197678</v>
      </c>
    </row>
    <row r="140" spans="1:6" ht="15" customHeight="1" thickBot="1" x14ac:dyDescent="0.25">
      <c r="A140" s="95" t="s">
        <v>84</v>
      </c>
      <c r="B140" s="23" t="s">
        <v>195</v>
      </c>
      <c r="C140" s="46">
        <v>1987719.6099999999</v>
      </c>
      <c r="D140" s="46">
        <v>2393278.48</v>
      </c>
      <c r="E140" s="47">
        <f t="shared" si="4"/>
        <v>405558.87000000011</v>
      </c>
      <c r="F140" s="37">
        <f t="shared" si="5"/>
        <v>0.20403223269503296</v>
      </c>
    </row>
    <row r="141" spans="1:6" ht="15" customHeight="1" thickBot="1" x14ac:dyDescent="0.25">
      <c r="A141" s="95"/>
      <c r="B141" s="23" t="s">
        <v>196</v>
      </c>
      <c r="C141" s="46">
        <v>3564454.0999999996</v>
      </c>
      <c r="D141" s="46">
        <v>1965452.6800000002</v>
      </c>
      <c r="E141" s="47">
        <f t="shared" si="4"/>
        <v>-1599001.4199999995</v>
      </c>
      <c r="F141" s="37">
        <f t="shared" si="5"/>
        <v>-0.44859644005515448</v>
      </c>
    </row>
    <row r="142" spans="1:6" ht="15" customHeight="1" thickBot="1" x14ac:dyDescent="0.25">
      <c r="A142" s="95"/>
      <c r="B142" s="23" t="s">
        <v>197</v>
      </c>
      <c r="C142" s="46">
        <v>503214.82</v>
      </c>
      <c r="D142" s="46">
        <v>1335223.5</v>
      </c>
      <c r="E142" s="47">
        <f t="shared" si="4"/>
        <v>832008.67999999993</v>
      </c>
      <c r="F142" s="37">
        <f t="shared" si="5"/>
        <v>1.6533866788740441</v>
      </c>
    </row>
    <row r="143" spans="1:6" ht="15" customHeight="1" thickBot="1" x14ac:dyDescent="0.25">
      <c r="A143" s="95"/>
      <c r="B143" s="23" t="s">
        <v>198</v>
      </c>
      <c r="C143" s="46"/>
      <c r="D143" s="46">
        <v>50000</v>
      </c>
      <c r="E143" s="47">
        <f t="shared" si="4"/>
        <v>50000</v>
      </c>
      <c r="F143" s="37" t="e">
        <f t="shared" si="5"/>
        <v>#DIV/0!</v>
      </c>
    </row>
    <row r="144" spans="1:6" ht="15" customHeight="1" thickBot="1" x14ac:dyDescent="0.25">
      <c r="A144" s="95"/>
      <c r="B144" s="23" t="s">
        <v>61</v>
      </c>
      <c r="C144" s="46">
        <v>3173721.8600000003</v>
      </c>
      <c r="D144" s="46">
        <v>3538221.9</v>
      </c>
      <c r="E144" s="47">
        <f t="shared" si="4"/>
        <v>364500.03999999957</v>
      </c>
      <c r="F144" s="37">
        <f t="shared" si="5"/>
        <v>0.11484939641182026</v>
      </c>
    </row>
    <row r="145" spans="1:6" ht="15" customHeight="1" thickBot="1" x14ac:dyDescent="0.25">
      <c r="A145" s="95"/>
      <c r="B145" s="23" t="s">
        <v>199</v>
      </c>
      <c r="C145" s="46">
        <v>673015.37</v>
      </c>
      <c r="D145" s="46">
        <v>20095000</v>
      </c>
      <c r="E145" s="47">
        <f t="shared" si="4"/>
        <v>19421984.629999999</v>
      </c>
      <c r="F145" s="37">
        <f t="shared" si="5"/>
        <v>28.858159108609954</v>
      </c>
    </row>
    <row r="146" spans="1:6" ht="15" customHeight="1" thickBot="1" x14ac:dyDescent="0.25">
      <c r="A146" s="95"/>
      <c r="B146" s="23" t="s">
        <v>200</v>
      </c>
      <c r="C146" s="46">
        <v>67678.959999999992</v>
      </c>
      <c r="D146" s="46">
        <v>298692</v>
      </c>
      <c r="E146" s="47">
        <f t="shared" si="4"/>
        <v>231013.04</v>
      </c>
      <c r="F146" s="37">
        <f t="shared" si="5"/>
        <v>3.4133656900165139</v>
      </c>
    </row>
    <row r="147" spans="1:6" ht="15" customHeight="1" thickBot="1" x14ac:dyDescent="0.25">
      <c r="A147" s="95"/>
      <c r="B147" s="23" t="s">
        <v>60</v>
      </c>
      <c r="C147" s="46">
        <v>555445.75</v>
      </c>
      <c r="D147" s="46">
        <v>1405592.81</v>
      </c>
      <c r="E147" s="47">
        <f t="shared" si="4"/>
        <v>850147.06</v>
      </c>
      <c r="F147" s="37">
        <f t="shared" si="5"/>
        <v>1.5305672246119446</v>
      </c>
    </row>
    <row r="148" spans="1:6" ht="15" customHeight="1" thickBot="1" x14ac:dyDescent="0.25">
      <c r="A148" s="95"/>
      <c r="B148" s="23" t="s">
        <v>201</v>
      </c>
      <c r="C148" s="46">
        <v>2315761.85</v>
      </c>
      <c r="D148" s="46">
        <v>434978.25</v>
      </c>
      <c r="E148" s="47">
        <f t="shared" si="4"/>
        <v>-1880783.6</v>
      </c>
      <c r="F148" s="37">
        <f t="shared" si="5"/>
        <v>-0.8121662423966437</v>
      </c>
    </row>
    <row r="149" spans="1:6" s="25" customFormat="1" ht="15" customHeight="1" thickBot="1" x14ac:dyDescent="0.25">
      <c r="A149" s="95"/>
      <c r="B149" s="94" t="s">
        <v>88</v>
      </c>
      <c r="C149" s="74">
        <v>12841012.32</v>
      </c>
      <c r="D149" s="74">
        <v>31516439.620000001</v>
      </c>
      <c r="E149" s="75">
        <f t="shared" si="4"/>
        <v>18675427.300000001</v>
      </c>
      <c r="F149" s="41">
        <f t="shared" si="5"/>
        <v>1.4543578679472835</v>
      </c>
    </row>
    <row r="150" spans="1:6" ht="15" customHeight="1" thickBot="1" x14ac:dyDescent="0.25">
      <c r="A150" s="95" t="s">
        <v>32</v>
      </c>
      <c r="B150" s="23" t="s">
        <v>202</v>
      </c>
      <c r="C150" s="46">
        <v>20000</v>
      </c>
      <c r="D150" s="46">
        <v>20000</v>
      </c>
      <c r="E150" s="47">
        <f t="shared" si="4"/>
        <v>0</v>
      </c>
      <c r="F150" s="37">
        <f t="shared" si="5"/>
        <v>0</v>
      </c>
    </row>
    <row r="151" spans="1:6" s="25" customFormat="1" ht="15" customHeight="1" thickBot="1" x14ac:dyDescent="0.25">
      <c r="A151" s="95"/>
      <c r="B151" s="94" t="s">
        <v>88</v>
      </c>
      <c r="C151" s="74">
        <v>20000</v>
      </c>
      <c r="D151" s="74">
        <v>20000</v>
      </c>
      <c r="E151" s="75">
        <f t="shared" si="4"/>
        <v>0</v>
      </c>
      <c r="F151" s="41">
        <f t="shared" si="5"/>
        <v>0</v>
      </c>
    </row>
    <row r="152" spans="1:6" ht="15" customHeight="1" thickBot="1" x14ac:dyDescent="0.25">
      <c r="A152" s="95" t="s">
        <v>85</v>
      </c>
      <c r="B152" s="23" t="s">
        <v>203</v>
      </c>
      <c r="C152" s="46">
        <v>228025.21</v>
      </c>
      <c r="D152" s="46">
        <v>423140</v>
      </c>
      <c r="E152" s="47">
        <f t="shared" si="4"/>
        <v>195114.79</v>
      </c>
      <c r="F152" s="37">
        <f t="shared" si="5"/>
        <v>0.85567201100264312</v>
      </c>
    </row>
    <row r="153" spans="1:6" ht="15" customHeight="1" thickBot="1" x14ac:dyDescent="0.25">
      <c r="A153" s="95"/>
      <c r="B153" s="23" t="s">
        <v>204</v>
      </c>
      <c r="C153" s="46">
        <v>2990245.7</v>
      </c>
      <c r="D153" s="46">
        <v>653926.79999999993</v>
      </c>
      <c r="E153" s="47">
        <f t="shared" si="4"/>
        <v>-2336318.9000000004</v>
      </c>
      <c r="F153" s="37">
        <f t="shared" si="5"/>
        <v>-0.78131335495273857</v>
      </c>
    </row>
    <row r="154" spans="1:6" ht="15" customHeight="1" thickBot="1" x14ac:dyDescent="0.25">
      <c r="A154" s="95"/>
      <c r="B154" s="23" t="s">
        <v>205</v>
      </c>
      <c r="C154" s="46"/>
      <c r="D154" s="46">
        <v>4644.5</v>
      </c>
      <c r="E154" s="47">
        <f t="shared" si="4"/>
        <v>4644.5</v>
      </c>
      <c r="F154" s="37" t="e">
        <f t="shared" si="5"/>
        <v>#DIV/0!</v>
      </c>
    </row>
    <row r="155" spans="1:6" ht="15" customHeight="1" thickBot="1" x14ac:dyDescent="0.25">
      <c r="A155" s="95"/>
      <c r="B155" s="23" t="s">
        <v>206</v>
      </c>
      <c r="C155" s="46"/>
      <c r="D155" s="46">
        <v>75000</v>
      </c>
      <c r="E155" s="47">
        <f t="shared" si="4"/>
        <v>75000</v>
      </c>
      <c r="F155" s="37" t="e">
        <f t="shared" si="5"/>
        <v>#DIV/0!</v>
      </c>
    </row>
    <row r="156" spans="1:6" ht="15" customHeight="1" thickBot="1" x14ac:dyDescent="0.25">
      <c r="A156" s="95"/>
      <c r="B156" s="23" t="s">
        <v>207</v>
      </c>
      <c r="C156" s="46">
        <v>10000</v>
      </c>
      <c r="D156" s="46">
        <v>155228.19999999998</v>
      </c>
      <c r="E156" s="47">
        <f t="shared" si="4"/>
        <v>145228.19999999998</v>
      </c>
      <c r="F156" s="37">
        <f t="shared" si="5"/>
        <v>14.522819999999998</v>
      </c>
    </row>
    <row r="157" spans="1:6" ht="15" customHeight="1" thickBot="1" x14ac:dyDescent="0.25">
      <c r="A157" s="95"/>
      <c r="B157" s="23" t="s">
        <v>208</v>
      </c>
      <c r="C157" s="46"/>
      <c r="D157" s="46">
        <v>19278</v>
      </c>
      <c r="E157" s="47">
        <f t="shared" si="4"/>
        <v>19278</v>
      </c>
      <c r="F157" s="37" t="e">
        <f t="shared" si="5"/>
        <v>#DIV/0!</v>
      </c>
    </row>
    <row r="158" spans="1:6" s="25" customFormat="1" ht="15" customHeight="1" thickBot="1" x14ac:dyDescent="0.25">
      <c r="A158" s="95"/>
      <c r="B158" s="94" t="s">
        <v>88</v>
      </c>
      <c r="C158" s="74">
        <v>3228270.91</v>
      </c>
      <c r="D158" s="74">
        <v>1331217.4999999998</v>
      </c>
      <c r="E158" s="75">
        <f t="shared" si="4"/>
        <v>-1897053.4100000004</v>
      </c>
      <c r="F158" s="41">
        <f t="shared" si="5"/>
        <v>-0.58763761248277646</v>
      </c>
    </row>
    <row r="159" spans="1:6" ht="15" customHeight="1" thickBot="1" x14ac:dyDescent="0.25">
      <c r="A159" s="95" t="s">
        <v>87</v>
      </c>
      <c r="B159" s="23" t="s">
        <v>209</v>
      </c>
      <c r="C159" s="46"/>
      <c r="D159" s="46">
        <v>6500</v>
      </c>
      <c r="E159" s="47">
        <f t="shared" si="4"/>
        <v>6500</v>
      </c>
      <c r="F159" s="37" t="e">
        <f t="shared" si="5"/>
        <v>#DIV/0!</v>
      </c>
    </row>
    <row r="160" spans="1:6" ht="15" customHeight="1" thickBot="1" x14ac:dyDescent="0.25">
      <c r="A160" s="95"/>
      <c r="B160" s="23" t="s">
        <v>210</v>
      </c>
      <c r="C160" s="46">
        <v>9825</v>
      </c>
      <c r="D160" s="46"/>
      <c r="E160" s="47">
        <f t="shared" si="4"/>
        <v>-9825</v>
      </c>
      <c r="F160" s="37">
        <f t="shared" si="5"/>
        <v>-1</v>
      </c>
    </row>
    <row r="161" spans="1:6" ht="15" customHeight="1" thickBot="1" x14ac:dyDescent="0.25">
      <c r="A161" s="95"/>
      <c r="B161" s="23" t="s">
        <v>63</v>
      </c>
      <c r="C161" s="46">
        <v>116437.5</v>
      </c>
      <c r="D161" s="46">
        <v>85891.5</v>
      </c>
      <c r="E161" s="47">
        <f t="shared" si="4"/>
        <v>-30546</v>
      </c>
      <c r="F161" s="37">
        <f t="shared" si="5"/>
        <v>-0.26233816425120771</v>
      </c>
    </row>
    <row r="162" spans="1:6" ht="15" customHeight="1" thickBot="1" x14ac:dyDescent="0.25">
      <c r="A162" s="95"/>
      <c r="B162" s="23" t="s">
        <v>211</v>
      </c>
      <c r="C162" s="46">
        <v>495</v>
      </c>
      <c r="D162" s="46"/>
      <c r="E162" s="47">
        <f t="shared" si="4"/>
        <v>-495</v>
      </c>
      <c r="F162" s="37">
        <f t="shared" si="5"/>
        <v>-1</v>
      </c>
    </row>
    <row r="163" spans="1:6" s="25" customFormat="1" ht="15" customHeight="1" thickBot="1" x14ac:dyDescent="0.25">
      <c r="A163" s="95"/>
      <c r="B163" s="94" t="s">
        <v>88</v>
      </c>
      <c r="C163" s="74">
        <v>126757.5</v>
      </c>
      <c r="D163" s="74">
        <v>92391.5</v>
      </c>
      <c r="E163" s="75">
        <f t="shared" si="4"/>
        <v>-34366</v>
      </c>
      <c r="F163" s="41">
        <f t="shared" si="5"/>
        <v>-0.27111610752815413</v>
      </c>
    </row>
    <row r="164" spans="1:6" ht="15" customHeight="1" thickBot="1" x14ac:dyDescent="0.25">
      <c r="A164" s="95" t="s">
        <v>34</v>
      </c>
      <c r="B164" s="23" t="s">
        <v>212</v>
      </c>
      <c r="C164" s="46"/>
      <c r="D164" s="46">
        <v>46500</v>
      </c>
      <c r="E164" s="47">
        <f t="shared" si="4"/>
        <v>46500</v>
      </c>
      <c r="F164" s="37" t="e">
        <f t="shared" si="5"/>
        <v>#DIV/0!</v>
      </c>
    </row>
    <row r="165" spans="1:6" ht="15" customHeight="1" thickBot="1" x14ac:dyDescent="0.25">
      <c r="A165" s="95"/>
      <c r="B165" s="23" t="s">
        <v>128</v>
      </c>
      <c r="C165" s="46">
        <v>0</v>
      </c>
      <c r="D165" s="46">
        <v>0</v>
      </c>
      <c r="E165" s="47">
        <f t="shared" si="4"/>
        <v>0</v>
      </c>
      <c r="F165" s="37" t="e">
        <f t="shared" si="5"/>
        <v>#DIV/0!</v>
      </c>
    </row>
    <row r="166" spans="1:6" ht="15" customHeight="1" thickBot="1" x14ac:dyDescent="0.25">
      <c r="A166" s="95"/>
      <c r="B166" s="23" t="s">
        <v>129</v>
      </c>
      <c r="C166" s="46">
        <v>9359309.6699999999</v>
      </c>
      <c r="D166" s="46">
        <v>9231209.3900000006</v>
      </c>
      <c r="E166" s="47">
        <f t="shared" si="4"/>
        <v>-128100.27999999933</v>
      </c>
      <c r="F166" s="37">
        <f t="shared" si="5"/>
        <v>-1.36869368058851E-2</v>
      </c>
    </row>
    <row r="167" spans="1:6" ht="15" customHeight="1" thickBot="1" x14ac:dyDescent="0.25">
      <c r="A167" s="95"/>
      <c r="B167" s="23" t="s">
        <v>213</v>
      </c>
      <c r="C167" s="46">
        <v>0</v>
      </c>
      <c r="D167" s="46">
        <v>0</v>
      </c>
      <c r="E167" s="47">
        <f t="shared" si="4"/>
        <v>0</v>
      </c>
      <c r="F167" s="37" t="e">
        <f t="shared" si="5"/>
        <v>#DIV/0!</v>
      </c>
    </row>
    <row r="168" spans="1:6" ht="15" customHeight="1" thickBot="1" x14ac:dyDescent="0.25">
      <c r="A168" s="95"/>
      <c r="B168" s="23" t="s">
        <v>130</v>
      </c>
      <c r="C168" s="46">
        <v>0</v>
      </c>
      <c r="D168" s="46">
        <v>0</v>
      </c>
      <c r="E168" s="47">
        <f t="shared" si="4"/>
        <v>0</v>
      </c>
      <c r="F168" s="37" t="e">
        <f t="shared" si="5"/>
        <v>#DIV/0!</v>
      </c>
    </row>
    <row r="169" spans="1:6" ht="15" customHeight="1" thickBot="1" x14ac:dyDescent="0.25">
      <c r="A169" s="95"/>
      <c r="B169" s="23" t="s">
        <v>131</v>
      </c>
      <c r="C169" s="46">
        <v>1309450.44</v>
      </c>
      <c r="D169" s="46">
        <v>4094996.99</v>
      </c>
      <c r="E169" s="47">
        <f t="shared" si="4"/>
        <v>2785546.5500000003</v>
      </c>
      <c r="F169" s="37">
        <f t="shared" si="5"/>
        <v>2.127263823745785</v>
      </c>
    </row>
    <row r="170" spans="1:6" s="25" customFormat="1" ht="15" customHeight="1" thickBot="1" x14ac:dyDescent="0.25">
      <c r="A170" s="95"/>
      <c r="B170" s="94" t="s">
        <v>88</v>
      </c>
      <c r="C170" s="74">
        <v>10668760.109999999</v>
      </c>
      <c r="D170" s="74">
        <v>13372706.380000001</v>
      </c>
      <c r="E170" s="75">
        <f t="shared" si="4"/>
        <v>2703946.2700000014</v>
      </c>
      <c r="F170" s="41">
        <f t="shared" si="5"/>
        <v>0.25344522157411237</v>
      </c>
    </row>
    <row r="171" spans="1:6" ht="15" customHeight="1" thickBot="1" x14ac:dyDescent="0.25">
      <c r="A171" s="95" t="s">
        <v>132</v>
      </c>
      <c r="B171" s="23" t="s">
        <v>133</v>
      </c>
      <c r="C171" s="46"/>
      <c r="D171" s="46">
        <v>89733.6</v>
      </c>
      <c r="E171" s="47">
        <f t="shared" si="4"/>
        <v>89733.6</v>
      </c>
      <c r="F171" s="37" t="e">
        <f t="shared" si="5"/>
        <v>#DIV/0!</v>
      </c>
    </row>
    <row r="172" spans="1:6" ht="15" customHeight="1" thickBot="1" x14ac:dyDescent="0.25">
      <c r="A172" s="95"/>
      <c r="B172" s="23" t="s">
        <v>134</v>
      </c>
      <c r="C172" s="46">
        <v>49954.5</v>
      </c>
      <c r="D172" s="46"/>
      <c r="E172" s="47">
        <f t="shared" si="4"/>
        <v>-49954.5</v>
      </c>
      <c r="F172" s="37">
        <f t="shared" si="5"/>
        <v>-1</v>
      </c>
    </row>
    <row r="173" spans="1:6" ht="15" customHeight="1" thickBot="1" x14ac:dyDescent="0.25">
      <c r="A173" s="95"/>
      <c r="B173" s="23" t="s">
        <v>92</v>
      </c>
      <c r="C173" s="46">
        <v>74250</v>
      </c>
      <c r="D173" s="46"/>
      <c r="E173" s="47">
        <f t="shared" si="4"/>
        <v>-74250</v>
      </c>
      <c r="F173" s="37">
        <f t="shared" si="5"/>
        <v>-1</v>
      </c>
    </row>
    <row r="174" spans="1:6" ht="15" customHeight="1" thickBot="1" x14ac:dyDescent="0.25">
      <c r="A174" s="95"/>
      <c r="B174" s="23" t="s">
        <v>62</v>
      </c>
      <c r="C174" s="46">
        <v>388851</v>
      </c>
      <c r="D174" s="46">
        <v>408077</v>
      </c>
      <c r="E174" s="47">
        <f t="shared" si="4"/>
        <v>19226</v>
      </c>
      <c r="F174" s="37">
        <f t="shared" si="5"/>
        <v>4.9443102885166811E-2</v>
      </c>
    </row>
    <row r="175" spans="1:6" ht="15" customHeight="1" thickBot="1" x14ac:dyDescent="0.25">
      <c r="A175" s="95"/>
      <c r="B175" s="23" t="s">
        <v>135</v>
      </c>
      <c r="C175" s="46">
        <v>859892.48</v>
      </c>
      <c r="D175" s="46">
        <v>4560</v>
      </c>
      <c r="E175" s="47">
        <f t="shared" si="4"/>
        <v>-855332.48</v>
      </c>
      <c r="F175" s="37">
        <f t="shared" si="5"/>
        <v>-0.99469701142170708</v>
      </c>
    </row>
    <row r="176" spans="1:6" s="25" customFormat="1" ht="15" customHeight="1" thickBot="1" x14ac:dyDescent="0.25">
      <c r="A176" s="95"/>
      <c r="B176" s="94" t="s">
        <v>88</v>
      </c>
      <c r="C176" s="74">
        <v>1372947.98</v>
      </c>
      <c r="D176" s="74">
        <v>502370.6</v>
      </c>
      <c r="E176" s="75">
        <f t="shared" si="4"/>
        <v>-870577.38</v>
      </c>
      <c r="F176" s="41">
        <f t="shared" si="5"/>
        <v>-0.63409349274835602</v>
      </c>
    </row>
    <row r="177" spans="1:6" ht="15" customHeight="1" thickBot="1" x14ac:dyDescent="0.25">
      <c r="A177" s="95" t="s">
        <v>29</v>
      </c>
      <c r="B177" s="23" t="s">
        <v>214</v>
      </c>
      <c r="C177" s="46">
        <v>151810.75</v>
      </c>
      <c r="D177" s="46">
        <v>128075</v>
      </c>
      <c r="E177" s="47">
        <f t="shared" si="4"/>
        <v>-23735.75</v>
      </c>
      <c r="F177" s="37">
        <f t="shared" si="5"/>
        <v>-0.15635091717813132</v>
      </c>
    </row>
    <row r="178" spans="1:6" s="25" customFormat="1" ht="15" customHeight="1" thickBot="1" x14ac:dyDescent="0.25">
      <c r="A178" s="95"/>
      <c r="B178" s="94" t="s">
        <v>88</v>
      </c>
      <c r="C178" s="74">
        <v>151810.75</v>
      </c>
      <c r="D178" s="74">
        <v>128075</v>
      </c>
      <c r="E178" s="75">
        <f t="shared" si="4"/>
        <v>-23735.75</v>
      </c>
      <c r="F178" s="41">
        <f t="shared" si="5"/>
        <v>-0.15635091717813132</v>
      </c>
    </row>
    <row r="179" spans="1:6" s="25" customFormat="1" ht="15" customHeight="1" x14ac:dyDescent="0.2">
      <c r="A179" s="96" t="s">
        <v>35</v>
      </c>
      <c r="B179" s="97"/>
      <c r="C179" s="89">
        <v>446135110.81999999</v>
      </c>
      <c r="D179" s="89">
        <v>513080738.36999995</v>
      </c>
      <c r="E179" s="89">
        <f t="shared" si="4"/>
        <v>66945627.549999952</v>
      </c>
      <c r="F179" s="92">
        <f t="shared" si="5"/>
        <v>0.15005684584419582</v>
      </c>
    </row>
    <row r="180" spans="1:6" x14ac:dyDescent="0.2">
      <c r="A180" s="26"/>
    </row>
    <row r="181" spans="1:6" x14ac:dyDescent="0.2">
      <c r="A181" s="26"/>
    </row>
    <row r="182" spans="1:6" x14ac:dyDescent="0.2">
      <c r="A182" s="26"/>
      <c r="C182" s="30"/>
      <c r="D182" s="30"/>
    </row>
    <row r="183" spans="1:6" x14ac:dyDescent="0.2">
      <c r="A183" s="26"/>
    </row>
    <row r="184" spans="1:6" x14ac:dyDescent="0.2">
      <c r="A184" s="26"/>
    </row>
    <row r="185" spans="1:6" x14ac:dyDescent="0.2">
      <c r="A185" s="26"/>
    </row>
    <row r="186" spans="1:6" x14ac:dyDescent="0.2">
      <c r="A186" s="26"/>
    </row>
    <row r="187" spans="1:6" x14ac:dyDescent="0.2">
      <c r="A187" s="26"/>
    </row>
    <row r="188" spans="1:6" x14ac:dyDescent="0.2">
      <c r="A188" s="26"/>
    </row>
    <row r="189" spans="1:6" x14ac:dyDescent="0.2">
      <c r="A189" s="26"/>
    </row>
    <row r="190" spans="1:6" x14ac:dyDescent="0.2">
      <c r="A190" s="26"/>
    </row>
    <row r="191" spans="1:6" x14ac:dyDescent="0.2">
      <c r="A191" s="26"/>
    </row>
    <row r="192" spans="1:6" x14ac:dyDescent="0.2">
      <c r="A192" s="26"/>
    </row>
    <row r="193" spans="1:1" x14ac:dyDescent="0.2">
      <c r="A193" s="26"/>
    </row>
    <row r="194" spans="1:1" x14ac:dyDescent="0.2">
      <c r="A194" s="26"/>
    </row>
    <row r="195" spans="1:1" x14ac:dyDescent="0.2">
      <c r="A195" s="26"/>
    </row>
    <row r="196" spans="1:1" x14ac:dyDescent="0.2">
      <c r="A196" s="26"/>
    </row>
    <row r="197" spans="1:1" x14ac:dyDescent="0.2">
      <c r="A197" s="26"/>
    </row>
    <row r="198" spans="1:1" x14ac:dyDescent="0.2">
      <c r="A198" s="26"/>
    </row>
    <row r="199" spans="1:1" x14ac:dyDescent="0.2">
      <c r="A199" s="26"/>
    </row>
    <row r="200" spans="1:1" x14ac:dyDescent="0.2">
      <c r="A200" s="26"/>
    </row>
    <row r="201" spans="1:1" x14ac:dyDescent="0.2">
      <c r="A201" s="26"/>
    </row>
    <row r="202" spans="1:1" x14ac:dyDescent="0.2">
      <c r="A202" s="26"/>
    </row>
    <row r="203" spans="1:1" x14ac:dyDescent="0.2">
      <c r="A203" s="26"/>
    </row>
    <row r="204" spans="1:1" x14ac:dyDescent="0.2">
      <c r="A204" s="26"/>
    </row>
    <row r="205" spans="1:1" x14ac:dyDescent="0.2">
      <c r="A205" s="26"/>
    </row>
    <row r="206" spans="1:1" x14ac:dyDescent="0.2">
      <c r="A206" s="26"/>
    </row>
    <row r="207" spans="1:1" x14ac:dyDescent="0.2">
      <c r="A207" s="26"/>
    </row>
    <row r="208" spans="1:1" x14ac:dyDescent="0.2">
      <c r="A208" s="26"/>
    </row>
    <row r="209" spans="1:1" x14ac:dyDescent="0.2">
      <c r="A209" s="26"/>
    </row>
    <row r="210" spans="1:1" x14ac:dyDescent="0.2">
      <c r="A210" s="26"/>
    </row>
    <row r="211" spans="1:1" x14ac:dyDescent="0.2">
      <c r="A211" s="26"/>
    </row>
    <row r="212" spans="1:1" x14ac:dyDescent="0.2">
      <c r="A212" s="26"/>
    </row>
    <row r="213" spans="1:1" x14ac:dyDescent="0.2">
      <c r="A213" s="26"/>
    </row>
    <row r="214" spans="1:1" x14ac:dyDescent="0.2">
      <c r="A214" s="26"/>
    </row>
    <row r="215" spans="1:1" x14ac:dyDescent="0.2">
      <c r="A215" s="26"/>
    </row>
    <row r="216" spans="1:1" x14ac:dyDescent="0.2">
      <c r="A216" s="26"/>
    </row>
    <row r="217" spans="1:1" x14ac:dyDescent="0.2">
      <c r="A217" s="26"/>
    </row>
    <row r="218" spans="1:1" x14ac:dyDescent="0.2">
      <c r="A218" s="26"/>
    </row>
    <row r="219" spans="1:1" x14ac:dyDescent="0.2">
      <c r="A219" s="26"/>
    </row>
    <row r="220" spans="1:1" x14ac:dyDescent="0.2">
      <c r="A220" s="26"/>
    </row>
    <row r="221" spans="1:1" x14ac:dyDescent="0.2">
      <c r="A221" s="26"/>
    </row>
    <row r="222" spans="1:1" x14ac:dyDescent="0.2">
      <c r="A222" s="26"/>
    </row>
    <row r="223" spans="1:1" x14ac:dyDescent="0.2">
      <c r="A223" s="26"/>
    </row>
    <row r="224" spans="1:1" x14ac:dyDescent="0.2">
      <c r="A224" s="26"/>
    </row>
    <row r="225" spans="1:1" x14ac:dyDescent="0.2">
      <c r="A225" s="26"/>
    </row>
    <row r="226" spans="1:1" x14ac:dyDescent="0.2">
      <c r="A226" s="26"/>
    </row>
    <row r="227" spans="1:1" x14ac:dyDescent="0.2">
      <c r="A227" s="26"/>
    </row>
    <row r="228" spans="1:1" x14ac:dyDescent="0.2">
      <c r="A228" s="26"/>
    </row>
    <row r="229" spans="1:1" x14ac:dyDescent="0.2">
      <c r="A229" s="26"/>
    </row>
    <row r="230" spans="1:1" x14ac:dyDescent="0.2">
      <c r="A230" s="26"/>
    </row>
    <row r="231" spans="1:1" x14ac:dyDescent="0.2">
      <c r="A231" s="26"/>
    </row>
    <row r="232" spans="1:1" x14ac:dyDescent="0.2">
      <c r="A232" s="26"/>
    </row>
    <row r="233" spans="1:1" x14ac:dyDescent="0.2">
      <c r="A233" s="26"/>
    </row>
    <row r="234" spans="1:1" x14ac:dyDescent="0.2">
      <c r="A234" s="26"/>
    </row>
    <row r="235" spans="1:1" x14ac:dyDescent="0.2">
      <c r="A235" s="26"/>
    </row>
    <row r="236" spans="1:1" x14ac:dyDescent="0.2">
      <c r="A236" s="26"/>
    </row>
    <row r="237" spans="1:1" x14ac:dyDescent="0.2">
      <c r="A237" s="26"/>
    </row>
    <row r="238" spans="1:1" x14ac:dyDescent="0.2">
      <c r="A238" s="26"/>
    </row>
    <row r="239" spans="1:1" x14ac:dyDescent="0.2">
      <c r="A239" s="26"/>
    </row>
    <row r="240" spans="1:1" x14ac:dyDescent="0.2">
      <c r="A240" s="26"/>
    </row>
    <row r="241" spans="1:1" x14ac:dyDescent="0.2">
      <c r="A241" s="26"/>
    </row>
    <row r="242" spans="1:1" x14ac:dyDescent="0.2">
      <c r="A242" s="26"/>
    </row>
    <row r="243" spans="1:1" x14ac:dyDescent="0.2">
      <c r="A243" s="26"/>
    </row>
    <row r="244" spans="1:1" x14ac:dyDescent="0.2">
      <c r="A244" s="26"/>
    </row>
    <row r="245" spans="1:1" x14ac:dyDescent="0.2">
      <c r="A245" s="26"/>
    </row>
    <row r="246" spans="1:1" x14ac:dyDescent="0.2">
      <c r="A246" s="26"/>
    </row>
    <row r="247" spans="1:1" x14ac:dyDescent="0.2">
      <c r="A247" s="26"/>
    </row>
    <row r="248" spans="1:1" x14ac:dyDescent="0.2">
      <c r="A248" s="26"/>
    </row>
    <row r="249" spans="1:1" x14ac:dyDescent="0.2">
      <c r="A249" s="26"/>
    </row>
    <row r="250" spans="1:1" x14ac:dyDescent="0.2">
      <c r="A250" s="26"/>
    </row>
    <row r="251" spans="1:1" x14ac:dyDescent="0.2">
      <c r="A251" s="26"/>
    </row>
    <row r="252" spans="1:1" x14ac:dyDescent="0.2">
      <c r="A252" s="26"/>
    </row>
    <row r="253" spans="1:1" x14ac:dyDescent="0.2">
      <c r="A253" s="26"/>
    </row>
    <row r="254" spans="1:1" x14ac:dyDescent="0.2">
      <c r="A254" s="26"/>
    </row>
    <row r="255" spans="1:1" x14ac:dyDescent="0.2">
      <c r="A255" s="26"/>
    </row>
    <row r="256" spans="1:1" x14ac:dyDescent="0.2">
      <c r="A256" s="26"/>
    </row>
    <row r="257" spans="1:1" x14ac:dyDescent="0.2">
      <c r="A257" s="26"/>
    </row>
    <row r="258" spans="1:1" x14ac:dyDescent="0.2">
      <c r="A258" s="26"/>
    </row>
    <row r="259" spans="1:1" x14ac:dyDescent="0.2">
      <c r="A259" s="26"/>
    </row>
    <row r="260" spans="1:1" x14ac:dyDescent="0.2">
      <c r="A260" s="26"/>
    </row>
    <row r="261" spans="1:1" x14ac:dyDescent="0.2">
      <c r="A261" s="26"/>
    </row>
    <row r="262" spans="1:1" x14ac:dyDescent="0.2">
      <c r="A262" s="26"/>
    </row>
    <row r="263" spans="1:1" x14ac:dyDescent="0.2">
      <c r="A263" s="26"/>
    </row>
    <row r="264" spans="1:1" x14ac:dyDescent="0.2">
      <c r="A264" s="26"/>
    </row>
    <row r="265" spans="1:1" x14ac:dyDescent="0.2">
      <c r="A265" s="26"/>
    </row>
    <row r="266" spans="1:1" x14ac:dyDescent="0.2">
      <c r="A266" s="26"/>
    </row>
    <row r="267" spans="1:1" x14ac:dyDescent="0.2">
      <c r="A267" s="26"/>
    </row>
    <row r="268" spans="1:1" x14ac:dyDescent="0.2">
      <c r="A268" s="26"/>
    </row>
    <row r="269" spans="1:1" x14ac:dyDescent="0.2">
      <c r="A269" s="26"/>
    </row>
    <row r="270" spans="1:1" x14ac:dyDescent="0.2">
      <c r="A270" s="26"/>
    </row>
    <row r="271" spans="1:1" x14ac:dyDescent="0.2">
      <c r="A271" s="26"/>
    </row>
    <row r="272" spans="1:1" x14ac:dyDescent="0.2">
      <c r="A272" s="26"/>
    </row>
    <row r="273" spans="1:1" x14ac:dyDescent="0.2">
      <c r="A273" s="26"/>
    </row>
  </sheetData>
  <autoFilter ref="A5:F179"/>
  <mergeCells count="27">
    <mergeCell ref="A10:A36"/>
    <mergeCell ref="A37:A41"/>
    <mergeCell ref="A6:A9"/>
    <mergeCell ref="A150:A151"/>
    <mergeCell ref="A152:A158"/>
    <mergeCell ref="A119:A120"/>
    <mergeCell ref="A61:A72"/>
    <mergeCell ref="A112:A115"/>
    <mergeCell ref="A116:A118"/>
    <mergeCell ref="A121:A122"/>
    <mergeCell ref="A123:A124"/>
    <mergeCell ref="A125:A131"/>
    <mergeCell ref="A85:A90"/>
    <mergeCell ref="A91:A100"/>
    <mergeCell ref="A101:A109"/>
    <mergeCell ref="A110:A111"/>
    <mergeCell ref="A42:A60"/>
    <mergeCell ref="A73:A84"/>
    <mergeCell ref="A177:A178"/>
    <mergeCell ref="A179:B179"/>
    <mergeCell ref="A159:A163"/>
    <mergeCell ref="A164:A170"/>
    <mergeCell ref="A171:A176"/>
    <mergeCell ref="A132:A133"/>
    <mergeCell ref="A134:A137"/>
    <mergeCell ref="A138:A139"/>
    <mergeCell ref="A140:A149"/>
  </mergeCells>
  <pageMargins left="0.7" right="0.7" top="0.75" bottom="0.75" header="0.3" footer="0.3"/>
  <pageSetup paperSize="5" scale="8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workbookViewId="0">
      <pane ySplit="5" topLeftCell="A6" activePane="bottomLeft" state="frozen"/>
      <selection pane="bottomLeft" activeCell="A4" sqref="A4"/>
    </sheetView>
  </sheetViews>
  <sheetFormatPr defaultRowHeight="15" x14ac:dyDescent="0.25"/>
  <cols>
    <col min="1" max="1" width="36.140625" customWidth="1"/>
    <col min="2" max="2" width="32.28515625" style="4" customWidth="1"/>
    <col min="3" max="4" width="32.28515625" style="12" customWidth="1"/>
    <col min="5" max="6" width="25.28515625" style="12" customWidth="1"/>
  </cols>
  <sheetData>
    <row r="1" spans="1:6" s="4" customFormat="1" ht="18" x14ac:dyDescent="0.25">
      <c r="A1" s="5" t="s">
        <v>0</v>
      </c>
      <c r="B1" s="5"/>
      <c r="C1" s="12"/>
      <c r="D1" s="12"/>
      <c r="E1" s="12"/>
      <c r="F1" s="13"/>
    </row>
    <row r="2" spans="1:6" s="4" customFormat="1" ht="18" x14ac:dyDescent="0.25">
      <c r="A2" s="5" t="s">
        <v>215</v>
      </c>
      <c r="B2" s="5"/>
      <c r="C2" s="12"/>
      <c r="D2" s="12"/>
      <c r="E2" s="12"/>
      <c r="F2" s="13"/>
    </row>
    <row r="3" spans="1:6" s="4" customFormat="1" x14ac:dyDescent="0.25">
      <c r="C3" s="12"/>
      <c r="D3" s="12"/>
      <c r="E3" s="12"/>
      <c r="F3" s="13"/>
    </row>
    <row r="4" spans="1:6" s="4" customFormat="1" ht="18" x14ac:dyDescent="0.25">
      <c r="A4" s="5" t="s">
        <v>90</v>
      </c>
      <c r="B4" s="5"/>
      <c r="C4" s="12"/>
      <c r="D4" s="12"/>
      <c r="E4" s="12"/>
      <c r="F4" s="13"/>
    </row>
    <row r="5" spans="1:6" s="27" customFormat="1" ht="15" customHeight="1" thickBot="1" x14ac:dyDescent="0.3">
      <c r="A5" s="33" t="s">
        <v>78</v>
      </c>
      <c r="B5" s="33" t="s">
        <v>79</v>
      </c>
      <c r="C5" s="42" t="s">
        <v>95</v>
      </c>
      <c r="D5" s="42" t="s">
        <v>260</v>
      </c>
      <c r="E5" s="43" t="s">
        <v>2</v>
      </c>
      <c r="F5" s="44" t="s">
        <v>3</v>
      </c>
    </row>
    <row r="6" spans="1:6" s="4" customFormat="1" ht="15" customHeight="1" thickBot="1" x14ac:dyDescent="0.3">
      <c r="A6" s="95" t="s">
        <v>216</v>
      </c>
      <c r="B6" s="23" t="s">
        <v>94</v>
      </c>
      <c r="C6" s="46">
        <v>4084</v>
      </c>
      <c r="D6" s="46">
        <v>9502.5</v>
      </c>
      <c r="E6" s="47">
        <f>D6-C6</f>
        <v>5418.5</v>
      </c>
      <c r="F6" s="48">
        <f>E6/C6</f>
        <v>1.3267629774730656</v>
      </c>
    </row>
    <row r="7" spans="1:6" s="4" customFormat="1" ht="15" customHeight="1" thickBot="1" x14ac:dyDescent="0.3">
      <c r="A7" s="95"/>
      <c r="B7" s="23" t="s">
        <v>68</v>
      </c>
      <c r="C7" s="46">
        <v>23896</v>
      </c>
      <c r="D7" s="46">
        <v>187517.5</v>
      </c>
      <c r="E7" s="47">
        <f t="shared" ref="E7:E37" si="0">D7-C7</f>
        <v>163621.5</v>
      </c>
      <c r="F7" s="48">
        <f t="shared" ref="F7:F37" si="1">E7/C7</f>
        <v>6.8472338466688987</v>
      </c>
    </row>
    <row r="8" spans="1:6" s="4" customFormat="1" ht="15" customHeight="1" thickBot="1" x14ac:dyDescent="0.3">
      <c r="A8" s="95"/>
      <c r="B8" s="23" t="s">
        <v>36</v>
      </c>
      <c r="C8" s="46">
        <v>1280314.8</v>
      </c>
      <c r="D8" s="46">
        <v>527428.66</v>
      </c>
      <c r="E8" s="47">
        <f t="shared" si="0"/>
        <v>-752886.14</v>
      </c>
      <c r="F8" s="48">
        <f t="shared" si="1"/>
        <v>-0.58804767390020019</v>
      </c>
    </row>
    <row r="9" spans="1:6" ht="15" customHeight="1" thickBot="1" x14ac:dyDescent="0.3">
      <c r="A9" s="95"/>
      <c r="B9" s="23" t="s">
        <v>217</v>
      </c>
      <c r="C9" s="46"/>
      <c r="D9" s="46">
        <v>29900</v>
      </c>
      <c r="E9" s="47">
        <f t="shared" si="0"/>
        <v>29900</v>
      </c>
      <c r="F9" s="48" t="e">
        <f t="shared" si="1"/>
        <v>#DIV/0!</v>
      </c>
    </row>
    <row r="10" spans="1:6" ht="15" customHeight="1" thickBot="1" x14ac:dyDescent="0.3">
      <c r="A10" s="95"/>
      <c r="B10" s="23" t="s">
        <v>161</v>
      </c>
      <c r="C10" s="46"/>
      <c r="D10" s="46">
        <v>109255.75</v>
      </c>
      <c r="E10" s="47">
        <f t="shared" si="0"/>
        <v>109255.75</v>
      </c>
      <c r="F10" s="48" t="e">
        <f t="shared" si="1"/>
        <v>#DIV/0!</v>
      </c>
    </row>
    <row r="11" spans="1:6" ht="15" customHeight="1" thickBot="1" x14ac:dyDescent="0.3">
      <c r="A11" s="95"/>
      <c r="B11" s="23" t="s">
        <v>218</v>
      </c>
      <c r="C11" s="46">
        <v>180000</v>
      </c>
      <c r="D11" s="46">
        <v>25000</v>
      </c>
      <c r="E11" s="47">
        <f t="shared" si="0"/>
        <v>-155000</v>
      </c>
      <c r="F11" s="48">
        <f t="shared" si="1"/>
        <v>-0.86111111111111116</v>
      </c>
    </row>
    <row r="12" spans="1:6" ht="15" customHeight="1" thickBot="1" x14ac:dyDescent="0.3">
      <c r="A12" s="95"/>
      <c r="B12" s="23" t="s">
        <v>219</v>
      </c>
      <c r="C12" s="46">
        <v>61099.869999999995</v>
      </c>
      <c r="D12" s="46"/>
      <c r="E12" s="47">
        <f t="shared" si="0"/>
        <v>-61099.869999999995</v>
      </c>
      <c r="F12" s="48">
        <f t="shared" si="1"/>
        <v>-1</v>
      </c>
    </row>
    <row r="13" spans="1:6" ht="15" customHeight="1" thickBot="1" x14ac:dyDescent="0.3">
      <c r="A13" s="95"/>
      <c r="B13" s="23" t="s">
        <v>220</v>
      </c>
      <c r="C13" s="46"/>
      <c r="D13" s="46">
        <v>666997.6</v>
      </c>
      <c r="E13" s="47">
        <f t="shared" si="0"/>
        <v>666997.6</v>
      </c>
      <c r="F13" s="48" t="e">
        <f t="shared" si="1"/>
        <v>#DIV/0!</v>
      </c>
    </row>
    <row r="14" spans="1:6" ht="15" customHeight="1" thickBot="1" x14ac:dyDescent="0.3">
      <c r="A14" s="95"/>
      <c r="B14" s="23" t="s">
        <v>221</v>
      </c>
      <c r="C14" s="46">
        <v>23105.89</v>
      </c>
      <c r="D14" s="46">
        <v>17374.400000000001</v>
      </c>
      <c r="E14" s="47">
        <f t="shared" si="0"/>
        <v>-5731.489999999998</v>
      </c>
      <c r="F14" s="48">
        <f t="shared" si="1"/>
        <v>-0.2480532020190522</v>
      </c>
    </row>
    <row r="15" spans="1:6" ht="15" customHeight="1" thickBot="1" x14ac:dyDescent="0.3">
      <c r="A15" s="95"/>
      <c r="B15" s="94" t="s">
        <v>88</v>
      </c>
      <c r="C15" s="38">
        <v>1572500.5599999998</v>
      </c>
      <c r="D15" s="39">
        <v>1572976.41</v>
      </c>
      <c r="E15" s="49">
        <f t="shared" si="0"/>
        <v>475.85000000009313</v>
      </c>
      <c r="F15" s="50">
        <f t="shared" si="1"/>
        <v>3.0260720543087959E-4</v>
      </c>
    </row>
    <row r="16" spans="1:6" ht="15" customHeight="1" thickBot="1" x14ac:dyDescent="0.3">
      <c r="A16" s="95" t="s">
        <v>222</v>
      </c>
      <c r="B16" s="23" t="s">
        <v>223</v>
      </c>
      <c r="C16" s="46"/>
      <c r="D16" s="46">
        <v>41778</v>
      </c>
      <c r="E16" s="47">
        <f t="shared" si="0"/>
        <v>41778</v>
      </c>
      <c r="F16" s="48" t="e">
        <f t="shared" si="1"/>
        <v>#DIV/0!</v>
      </c>
    </row>
    <row r="17" spans="1:6" ht="15" customHeight="1" thickBot="1" x14ac:dyDescent="0.3">
      <c r="A17" s="95"/>
      <c r="B17" s="23" t="s">
        <v>224</v>
      </c>
      <c r="C17" s="46"/>
      <c r="D17" s="46">
        <v>9000</v>
      </c>
      <c r="E17" s="47">
        <f t="shared" si="0"/>
        <v>9000</v>
      </c>
      <c r="F17" s="48" t="e">
        <f t="shared" si="1"/>
        <v>#DIV/0!</v>
      </c>
    </row>
    <row r="18" spans="1:6" ht="15" customHeight="1" thickBot="1" x14ac:dyDescent="0.3">
      <c r="A18" s="95"/>
      <c r="B18" s="23" t="s">
        <v>225</v>
      </c>
      <c r="C18" s="46">
        <v>20100</v>
      </c>
      <c r="D18" s="46"/>
      <c r="E18" s="47">
        <f t="shared" si="0"/>
        <v>-20100</v>
      </c>
      <c r="F18" s="48">
        <f t="shared" si="1"/>
        <v>-1</v>
      </c>
    </row>
    <row r="19" spans="1:6" ht="15" customHeight="1" thickBot="1" x14ac:dyDescent="0.3">
      <c r="A19" s="95"/>
      <c r="B19" s="23" t="s">
        <v>40</v>
      </c>
      <c r="C19" s="46"/>
      <c r="D19" s="46">
        <v>2025</v>
      </c>
      <c r="E19" s="47">
        <f t="shared" si="0"/>
        <v>2025</v>
      </c>
      <c r="F19" s="48" t="e">
        <f t="shared" si="1"/>
        <v>#DIV/0!</v>
      </c>
    </row>
    <row r="20" spans="1:6" ht="15" customHeight="1" thickBot="1" x14ac:dyDescent="0.3">
      <c r="A20" s="95"/>
      <c r="B20" s="23" t="s">
        <v>226</v>
      </c>
      <c r="C20" s="46">
        <v>152345.35999999999</v>
      </c>
      <c r="D20" s="46">
        <v>225</v>
      </c>
      <c r="E20" s="47">
        <f t="shared" si="0"/>
        <v>-152120.35999999999</v>
      </c>
      <c r="F20" s="48">
        <f t="shared" si="1"/>
        <v>-0.99852309253133797</v>
      </c>
    </row>
    <row r="21" spans="1:6" ht="15" customHeight="1" thickBot="1" x14ac:dyDescent="0.3">
      <c r="A21" s="95"/>
      <c r="B21" s="94" t="s">
        <v>88</v>
      </c>
      <c r="C21" s="38">
        <v>172445.36</v>
      </c>
      <c r="D21" s="39">
        <v>53028</v>
      </c>
      <c r="E21" s="49">
        <f t="shared" si="0"/>
        <v>-119417.35999999999</v>
      </c>
      <c r="F21" s="50">
        <f t="shared" si="1"/>
        <v>-0.6924939006767129</v>
      </c>
    </row>
    <row r="22" spans="1:6" ht="15" customHeight="1" thickBot="1" x14ac:dyDescent="0.3">
      <c r="A22" s="95" t="s">
        <v>64</v>
      </c>
      <c r="B22" s="23" t="s">
        <v>227</v>
      </c>
      <c r="C22" s="46">
        <v>303864.46000000002</v>
      </c>
      <c r="D22" s="46">
        <v>296017.19</v>
      </c>
      <c r="E22" s="47">
        <f t="shared" si="0"/>
        <v>-7847.2700000000186</v>
      </c>
      <c r="F22" s="48">
        <f t="shared" si="1"/>
        <v>-2.5824902326517612E-2</v>
      </c>
    </row>
    <row r="23" spans="1:6" ht="15" customHeight="1" thickBot="1" x14ac:dyDescent="0.3">
      <c r="A23" s="95"/>
      <c r="B23" s="23" t="s">
        <v>93</v>
      </c>
      <c r="C23" s="46">
        <v>2050</v>
      </c>
      <c r="D23" s="46"/>
      <c r="E23" s="47">
        <f t="shared" si="0"/>
        <v>-2050</v>
      </c>
      <c r="F23" s="48">
        <f t="shared" si="1"/>
        <v>-1</v>
      </c>
    </row>
    <row r="24" spans="1:6" ht="15" customHeight="1" thickBot="1" x14ac:dyDescent="0.3">
      <c r="A24" s="95"/>
      <c r="B24" s="23" t="s">
        <v>228</v>
      </c>
      <c r="C24" s="46">
        <v>2250</v>
      </c>
      <c r="D24" s="46"/>
      <c r="E24" s="47">
        <f t="shared" si="0"/>
        <v>-2250</v>
      </c>
      <c r="F24" s="48">
        <f t="shared" si="1"/>
        <v>-1</v>
      </c>
    </row>
    <row r="25" spans="1:6" ht="15" customHeight="1" thickBot="1" x14ac:dyDescent="0.3">
      <c r="A25" s="95"/>
      <c r="B25" s="94" t="s">
        <v>88</v>
      </c>
      <c r="C25" s="38">
        <v>308164.46000000002</v>
      </c>
      <c r="D25" s="39">
        <v>296017.19</v>
      </c>
      <c r="E25" s="49">
        <f t="shared" si="0"/>
        <v>-12147.270000000019</v>
      </c>
      <c r="F25" s="50">
        <f t="shared" si="1"/>
        <v>-3.9418140560400827E-2</v>
      </c>
    </row>
    <row r="26" spans="1:6" ht="15" customHeight="1" thickBot="1" x14ac:dyDescent="0.3">
      <c r="A26" s="95" t="s">
        <v>65</v>
      </c>
      <c r="B26" s="23" t="s">
        <v>229</v>
      </c>
      <c r="C26" s="46">
        <v>628827</v>
      </c>
      <c r="D26" s="46">
        <v>170539</v>
      </c>
      <c r="E26" s="47">
        <f t="shared" si="0"/>
        <v>-458288</v>
      </c>
      <c r="F26" s="48">
        <f t="shared" si="1"/>
        <v>-0.72879822272262484</v>
      </c>
    </row>
    <row r="27" spans="1:6" ht="15" customHeight="1" thickBot="1" x14ac:dyDescent="0.3">
      <c r="A27" s="95"/>
      <c r="B27" s="94" t="s">
        <v>88</v>
      </c>
      <c r="C27" s="38">
        <v>628827</v>
      </c>
      <c r="D27" s="39">
        <v>170539</v>
      </c>
      <c r="E27" s="49">
        <f t="shared" si="0"/>
        <v>-458288</v>
      </c>
      <c r="F27" s="50">
        <f t="shared" si="1"/>
        <v>-0.72879822272262484</v>
      </c>
    </row>
    <row r="28" spans="1:6" ht="15" customHeight="1" thickBot="1" x14ac:dyDescent="0.3">
      <c r="A28" s="95" t="s">
        <v>24</v>
      </c>
      <c r="B28" s="23" t="s">
        <v>230</v>
      </c>
      <c r="C28" s="46">
        <v>2230586.35</v>
      </c>
      <c r="D28" s="46">
        <v>272647</v>
      </c>
      <c r="E28" s="47">
        <f t="shared" si="0"/>
        <v>-1957939.35</v>
      </c>
      <c r="F28" s="48">
        <f t="shared" si="1"/>
        <v>-0.87776891040331162</v>
      </c>
    </row>
    <row r="29" spans="1:6" ht="15" customHeight="1" thickBot="1" x14ac:dyDescent="0.3">
      <c r="A29" s="95"/>
      <c r="B29" s="23" t="s">
        <v>66</v>
      </c>
      <c r="C29" s="46">
        <v>-368587.8</v>
      </c>
      <c r="D29" s="46">
        <v>3250</v>
      </c>
      <c r="E29" s="47">
        <f t="shared" si="0"/>
        <v>371837.8</v>
      </c>
      <c r="F29" s="48">
        <f t="shared" si="1"/>
        <v>-1.0088174377990806</v>
      </c>
    </row>
    <row r="30" spans="1:6" ht="15" customHeight="1" thickBot="1" x14ac:dyDescent="0.3">
      <c r="A30" s="95"/>
      <c r="B30" s="94" t="s">
        <v>88</v>
      </c>
      <c r="C30" s="38">
        <v>1861998.55</v>
      </c>
      <c r="D30" s="39">
        <v>275897</v>
      </c>
      <c r="E30" s="49">
        <f t="shared" si="0"/>
        <v>-1586101.55</v>
      </c>
      <c r="F30" s="50">
        <f t="shared" si="1"/>
        <v>-0.8518274893393446</v>
      </c>
    </row>
    <row r="31" spans="1:6" ht="15" customHeight="1" thickBot="1" x14ac:dyDescent="0.3">
      <c r="A31" s="95" t="s">
        <v>231</v>
      </c>
      <c r="B31" s="23" t="s">
        <v>67</v>
      </c>
      <c r="C31" s="46">
        <v>1923862</v>
      </c>
      <c r="D31" s="46">
        <v>2448272</v>
      </c>
      <c r="E31" s="47">
        <f t="shared" si="0"/>
        <v>524410</v>
      </c>
      <c r="F31" s="48">
        <f t="shared" si="1"/>
        <v>0.27258192115650709</v>
      </c>
    </row>
    <row r="32" spans="1:6" ht="15" customHeight="1" thickBot="1" x14ac:dyDescent="0.3">
      <c r="A32" s="95"/>
      <c r="B32" s="94" t="s">
        <v>88</v>
      </c>
      <c r="C32" s="38">
        <v>1923862</v>
      </c>
      <c r="D32" s="39">
        <v>2448272</v>
      </c>
      <c r="E32" s="49">
        <f t="shared" si="0"/>
        <v>524410</v>
      </c>
      <c r="F32" s="50">
        <f t="shared" si="1"/>
        <v>0.27258192115650709</v>
      </c>
    </row>
    <row r="33" spans="1:6" ht="15" customHeight="1" thickBot="1" x14ac:dyDescent="0.3">
      <c r="A33" s="95" t="s">
        <v>232</v>
      </c>
      <c r="B33" s="23" t="s">
        <v>233</v>
      </c>
      <c r="C33" s="46"/>
      <c r="D33" s="46">
        <v>0</v>
      </c>
      <c r="E33" s="47">
        <f t="shared" si="0"/>
        <v>0</v>
      </c>
      <c r="F33" s="48" t="e">
        <f t="shared" si="1"/>
        <v>#DIV/0!</v>
      </c>
    </row>
    <row r="34" spans="1:6" ht="15" customHeight="1" thickBot="1" x14ac:dyDescent="0.3">
      <c r="A34" s="95"/>
      <c r="B34" s="94" t="s">
        <v>88</v>
      </c>
      <c r="C34" s="38"/>
      <c r="D34" s="39">
        <v>0</v>
      </c>
      <c r="E34" s="49">
        <f t="shared" si="0"/>
        <v>0</v>
      </c>
      <c r="F34" s="50" t="e">
        <f t="shared" si="1"/>
        <v>#DIV/0!</v>
      </c>
    </row>
    <row r="35" spans="1:6" ht="15" customHeight="1" thickBot="1" x14ac:dyDescent="0.3">
      <c r="A35" s="95" t="s">
        <v>234</v>
      </c>
      <c r="B35" s="23" t="s">
        <v>235</v>
      </c>
      <c r="C35" s="46"/>
      <c r="D35" s="46">
        <v>1500</v>
      </c>
      <c r="E35" s="47">
        <f t="shared" si="0"/>
        <v>1500</v>
      </c>
      <c r="F35" s="48" t="e">
        <f t="shared" si="1"/>
        <v>#DIV/0!</v>
      </c>
    </row>
    <row r="36" spans="1:6" ht="15" customHeight="1" thickBot="1" x14ac:dyDescent="0.3">
      <c r="A36" s="95"/>
      <c r="B36" s="94" t="s">
        <v>88</v>
      </c>
      <c r="C36" s="38"/>
      <c r="D36" s="39">
        <v>1500</v>
      </c>
      <c r="E36" s="49">
        <f t="shared" si="0"/>
        <v>1500</v>
      </c>
      <c r="F36" s="50" t="e">
        <f t="shared" si="1"/>
        <v>#DIV/0!</v>
      </c>
    </row>
    <row r="37" spans="1:6" ht="15" customHeight="1" x14ac:dyDescent="0.25">
      <c r="A37" s="96" t="s">
        <v>35</v>
      </c>
      <c r="B37" s="98"/>
      <c r="C37" s="89">
        <v>6467797.9300000006</v>
      </c>
      <c r="D37" s="89">
        <v>4818229.5999999996</v>
      </c>
      <c r="E37" s="90">
        <f t="shared" si="0"/>
        <v>-1649568.330000001</v>
      </c>
      <c r="F37" s="91">
        <f t="shared" si="1"/>
        <v>-0.2550432694176642</v>
      </c>
    </row>
    <row r="38" spans="1:6" ht="15" customHeight="1" x14ac:dyDescent="0.25"/>
    <row r="39" spans="1:6" x14ac:dyDescent="0.25">
      <c r="C39" s="30"/>
      <c r="D39" s="30"/>
    </row>
  </sheetData>
  <autoFilter ref="A5:F37"/>
  <mergeCells count="9">
    <mergeCell ref="A31:A32"/>
    <mergeCell ref="A33:A34"/>
    <mergeCell ref="A35:A36"/>
    <mergeCell ref="A37:B37"/>
    <mergeCell ref="A6:A15"/>
    <mergeCell ref="A16:A21"/>
    <mergeCell ref="A22:A25"/>
    <mergeCell ref="A26:A27"/>
    <mergeCell ref="A28:A30"/>
  </mergeCells>
  <pageMargins left="0.7" right="0.7" top="0.75" bottom="0.75" header="0.3" footer="0.3"/>
  <pageSetup paperSize="5" scale="8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zoomScaleNormal="100" workbookViewId="0">
      <selection activeCell="A4" sqref="A4"/>
    </sheetView>
  </sheetViews>
  <sheetFormatPr defaultRowHeight="15" x14ac:dyDescent="0.25"/>
  <cols>
    <col min="1" max="1" width="34.28515625" customWidth="1"/>
    <col min="2" max="4" width="34.28515625" style="11" customWidth="1"/>
    <col min="5" max="5" width="24.85546875" style="14" customWidth="1"/>
    <col min="6" max="6" width="22.7109375" style="14" customWidth="1"/>
    <col min="10" max="14" width="9.140625" style="6"/>
  </cols>
  <sheetData>
    <row r="1" spans="1:14" s="4" customFormat="1" ht="18" x14ac:dyDescent="0.25">
      <c r="A1" s="5" t="s">
        <v>0</v>
      </c>
      <c r="B1" s="5"/>
      <c r="C1" s="1"/>
      <c r="D1" s="1"/>
      <c r="E1" s="1"/>
      <c r="F1" s="2"/>
      <c r="J1" s="7"/>
      <c r="K1" s="7"/>
      <c r="L1" s="7"/>
      <c r="M1" s="7"/>
      <c r="N1" s="7"/>
    </row>
    <row r="2" spans="1:14" s="4" customFormat="1" ht="18" x14ac:dyDescent="0.25">
      <c r="A2" s="5" t="s">
        <v>215</v>
      </c>
      <c r="B2" s="5"/>
      <c r="C2" s="1"/>
      <c r="D2" s="1"/>
      <c r="E2" s="1"/>
      <c r="F2" s="2"/>
      <c r="J2" s="7"/>
      <c r="K2" s="7"/>
      <c r="L2" s="7"/>
      <c r="M2" s="7"/>
      <c r="N2" s="7"/>
    </row>
    <row r="3" spans="1:14" s="4" customFormat="1" x14ac:dyDescent="0.25">
      <c r="J3" s="7"/>
      <c r="K3" s="7"/>
      <c r="L3" s="7"/>
      <c r="M3" s="7"/>
      <c r="N3" s="7"/>
    </row>
    <row r="4" spans="1:14" s="4" customFormat="1" ht="18" x14ac:dyDescent="0.25">
      <c r="A4" s="5" t="s">
        <v>37</v>
      </c>
      <c r="B4" s="9"/>
      <c r="C4" s="11"/>
      <c r="D4" s="11"/>
      <c r="E4" s="14"/>
      <c r="F4" s="14"/>
      <c r="J4" s="7"/>
      <c r="K4" s="7"/>
      <c r="L4" s="7"/>
      <c r="M4" s="7"/>
      <c r="N4" s="7"/>
    </row>
    <row r="5" spans="1:14" s="27" customFormat="1" ht="15" customHeight="1" x14ac:dyDescent="0.25">
      <c r="A5" s="33" t="s">
        <v>78</v>
      </c>
      <c r="B5" s="33" t="s">
        <v>79</v>
      </c>
      <c r="C5" s="42" t="s">
        <v>95</v>
      </c>
      <c r="D5" s="42" t="s">
        <v>260</v>
      </c>
      <c r="E5" s="43" t="s">
        <v>2</v>
      </c>
      <c r="F5" s="44" t="s">
        <v>3</v>
      </c>
      <c r="J5" s="93"/>
      <c r="K5" s="93"/>
      <c r="L5" s="93"/>
      <c r="M5" s="93"/>
      <c r="N5" s="93"/>
    </row>
    <row r="6" spans="1:14" s="12" customFormat="1" ht="15" customHeight="1" x14ac:dyDescent="0.25">
      <c r="A6" s="95" t="s">
        <v>236</v>
      </c>
      <c r="B6" s="34" t="s">
        <v>237</v>
      </c>
      <c r="C6" s="35">
        <v>12876</v>
      </c>
      <c r="D6" s="35"/>
      <c r="E6" s="36">
        <f>D6-C6</f>
        <v>-12876</v>
      </c>
      <c r="F6" s="37">
        <f>E6/C6</f>
        <v>-1</v>
      </c>
      <c r="J6" s="22"/>
      <c r="K6" s="22"/>
      <c r="L6" s="22"/>
      <c r="M6" s="22"/>
      <c r="N6" s="22"/>
    </row>
    <row r="7" spans="1:14" s="12" customFormat="1" ht="15" customHeight="1" thickBot="1" x14ac:dyDescent="0.3">
      <c r="A7" s="95"/>
      <c r="B7" s="34" t="s">
        <v>238</v>
      </c>
      <c r="C7" s="35"/>
      <c r="D7" s="35">
        <v>1409460.13</v>
      </c>
      <c r="E7" s="36">
        <f t="shared" ref="E7" si="0">D7-C7</f>
        <v>1409460.13</v>
      </c>
      <c r="F7" s="37" t="e">
        <f t="shared" ref="F7" si="1">E7/C7</f>
        <v>#DIV/0!</v>
      </c>
      <c r="J7" s="22"/>
      <c r="K7" s="22"/>
      <c r="L7" s="22"/>
      <c r="M7" s="22"/>
      <c r="N7" s="22"/>
    </row>
    <row r="8" spans="1:14" ht="15" customHeight="1" thickBot="1" x14ac:dyDescent="0.3">
      <c r="A8" s="95"/>
      <c r="B8" s="94" t="s">
        <v>88</v>
      </c>
      <c r="C8" s="38">
        <v>12876</v>
      </c>
      <c r="D8" s="39">
        <v>1409460.13</v>
      </c>
      <c r="E8" s="40">
        <f t="shared" ref="E8:E39" si="2">D8-C8</f>
        <v>1396584.13</v>
      </c>
      <c r="F8" s="41">
        <f t="shared" ref="F8:F39" si="3">E8/C8</f>
        <v>108.46412938800869</v>
      </c>
    </row>
    <row r="9" spans="1:14" ht="15" customHeight="1" x14ac:dyDescent="0.25">
      <c r="A9" s="95" t="s">
        <v>239</v>
      </c>
      <c r="B9" s="34" t="s">
        <v>240</v>
      </c>
      <c r="C9" s="35"/>
      <c r="D9" s="35">
        <v>0</v>
      </c>
      <c r="E9" s="36">
        <f t="shared" si="2"/>
        <v>0</v>
      </c>
      <c r="F9" s="37" t="e">
        <f t="shared" si="3"/>
        <v>#DIV/0!</v>
      </c>
    </row>
    <row r="10" spans="1:14" ht="15" customHeight="1" x14ac:dyDescent="0.25">
      <c r="A10" s="95"/>
      <c r="B10" s="34" t="s">
        <v>69</v>
      </c>
      <c r="C10" s="35">
        <v>29506</v>
      </c>
      <c r="D10" s="35"/>
      <c r="E10" s="36">
        <f t="shared" si="2"/>
        <v>-29506</v>
      </c>
      <c r="F10" s="37">
        <f t="shared" si="3"/>
        <v>-1</v>
      </c>
    </row>
    <row r="11" spans="1:14" ht="15" customHeight="1" thickBot="1" x14ac:dyDescent="0.3">
      <c r="A11" s="95"/>
      <c r="B11" s="34" t="s">
        <v>241</v>
      </c>
      <c r="C11" s="35"/>
      <c r="D11" s="35">
        <v>12400</v>
      </c>
      <c r="E11" s="36">
        <f t="shared" si="2"/>
        <v>12400</v>
      </c>
      <c r="F11" s="37" t="e">
        <f t="shared" si="3"/>
        <v>#DIV/0!</v>
      </c>
    </row>
    <row r="12" spans="1:14" ht="15" customHeight="1" thickBot="1" x14ac:dyDescent="0.3">
      <c r="A12" s="95"/>
      <c r="B12" s="94" t="s">
        <v>88</v>
      </c>
      <c r="C12" s="38">
        <v>29506</v>
      </c>
      <c r="D12" s="39">
        <v>12400</v>
      </c>
      <c r="E12" s="40">
        <f t="shared" si="2"/>
        <v>-17106</v>
      </c>
      <c r="F12" s="41">
        <f t="shared" si="3"/>
        <v>-0.57974649223886665</v>
      </c>
    </row>
    <row r="13" spans="1:14" ht="15" customHeight="1" x14ac:dyDescent="0.25">
      <c r="A13" s="95" t="s">
        <v>242</v>
      </c>
      <c r="B13" s="34" t="s">
        <v>243</v>
      </c>
      <c r="C13" s="35"/>
      <c r="D13" s="35">
        <v>452998</v>
      </c>
      <c r="E13" s="36">
        <f t="shared" si="2"/>
        <v>452998</v>
      </c>
      <c r="F13" s="37" t="e">
        <f t="shared" si="3"/>
        <v>#DIV/0!</v>
      </c>
    </row>
    <row r="14" spans="1:14" ht="15" customHeight="1" thickBot="1" x14ac:dyDescent="0.3">
      <c r="A14" s="95"/>
      <c r="B14" s="34" t="s">
        <v>244</v>
      </c>
      <c r="C14" s="35">
        <v>5000</v>
      </c>
      <c r="D14" s="35">
        <v>5000</v>
      </c>
      <c r="E14" s="36">
        <f t="shared" si="2"/>
        <v>0</v>
      </c>
      <c r="F14" s="37">
        <f t="shared" si="3"/>
        <v>0</v>
      </c>
    </row>
    <row r="15" spans="1:14" ht="15" customHeight="1" thickBot="1" x14ac:dyDescent="0.3">
      <c r="A15" s="95"/>
      <c r="B15" s="94" t="s">
        <v>88</v>
      </c>
      <c r="C15" s="38">
        <v>5000</v>
      </c>
      <c r="D15" s="39">
        <v>457998</v>
      </c>
      <c r="E15" s="40">
        <f t="shared" si="2"/>
        <v>452998</v>
      </c>
      <c r="F15" s="41">
        <f t="shared" si="3"/>
        <v>90.599599999999995</v>
      </c>
    </row>
    <row r="16" spans="1:14" ht="15" customHeight="1" x14ac:dyDescent="0.25">
      <c r="A16" s="95" t="s">
        <v>245</v>
      </c>
      <c r="B16" s="34" t="s">
        <v>246</v>
      </c>
      <c r="C16" s="35">
        <v>0</v>
      </c>
      <c r="D16" s="35">
        <v>0</v>
      </c>
      <c r="E16" s="36">
        <f t="shared" si="2"/>
        <v>0</v>
      </c>
      <c r="F16" s="37" t="e">
        <f t="shared" si="3"/>
        <v>#DIV/0!</v>
      </c>
    </row>
    <row r="17" spans="1:6" ht="15" customHeight="1" x14ac:dyDescent="0.25">
      <c r="A17" s="95"/>
      <c r="B17" s="34" t="s">
        <v>38</v>
      </c>
      <c r="C17" s="35">
        <v>588852</v>
      </c>
      <c r="D17" s="35">
        <v>237700</v>
      </c>
      <c r="E17" s="36">
        <f t="shared" si="2"/>
        <v>-351152</v>
      </c>
      <c r="F17" s="37">
        <f t="shared" si="3"/>
        <v>-0.59633320426864478</v>
      </c>
    </row>
    <row r="18" spans="1:6" ht="15" customHeight="1" x14ac:dyDescent="0.25">
      <c r="A18" s="95"/>
      <c r="B18" s="34" t="s">
        <v>111</v>
      </c>
      <c r="C18" s="35">
        <v>3769.64</v>
      </c>
      <c r="D18" s="35"/>
      <c r="E18" s="36">
        <f t="shared" si="2"/>
        <v>-3769.64</v>
      </c>
      <c r="F18" s="37">
        <f t="shared" si="3"/>
        <v>-1</v>
      </c>
    </row>
    <row r="19" spans="1:6" ht="15" customHeight="1" x14ac:dyDescent="0.25">
      <c r="A19" s="95"/>
      <c r="B19" s="34" t="s">
        <v>247</v>
      </c>
      <c r="C19" s="35">
        <v>145116</v>
      </c>
      <c r="D19" s="35">
        <v>5000</v>
      </c>
      <c r="E19" s="36">
        <f t="shared" si="2"/>
        <v>-140116</v>
      </c>
      <c r="F19" s="37">
        <f t="shared" si="3"/>
        <v>-0.96554480553488242</v>
      </c>
    </row>
    <row r="20" spans="1:6" ht="15" customHeight="1" x14ac:dyDescent="0.25">
      <c r="A20" s="95"/>
      <c r="B20" s="34" t="s">
        <v>21</v>
      </c>
      <c r="C20" s="35"/>
      <c r="D20" s="35">
        <v>1000</v>
      </c>
      <c r="E20" s="36">
        <f t="shared" si="2"/>
        <v>1000</v>
      </c>
      <c r="F20" s="37" t="e">
        <f t="shared" si="3"/>
        <v>#DIV/0!</v>
      </c>
    </row>
    <row r="21" spans="1:6" ht="15" customHeight="1" x14ac:dyDescent="0.25">
      <c r="A21" s="95"/>
      <c r="B21" s="34" t="s">
        <v>22</v>
      </c>
      <c r="C21" s="35">
        <v>12402.5</v>
      </c>
      <c r="D21" s="35"/>
      <c r="E21" s="36">
        <f t="shared" si="2"/>
        <v>-12402.5</v>
      </c>
      <c r="F21" s="37">
        <f t="shared" si="3"/>
        <v>-1</v>
      </c>
    </row>
    <row r="22" spans="1:6" ht="15" customHeight="1" thickBot="1" x14ac:dyDescent="0.3">
      <c r="A22" s="95"/>
      <c r="B22" s="34" t="s">
        <v>40</v>
      </c>
      <c r="C22" s="35">
        <v>-142355</v>
      </c>
      <c r="D22" s="35">
        <v>123254</v>
      </c>
      <c r="E22" s="36">
        <f t="shared" si="2"/>
        <v>265609</v>
      </c>
      <c r="F22" s="37">
        <f t="shared" si="3"/>
        <v>-1.8658213620877384</v>
      </c>
    </row>
    <row r="23" spans="1:6" ht="15" customHeight="1" thickBot="1" x14ac:dyDescent="0.3">
      <c r="A23" s="95"/>
      <c r="B23" s="94" t="s">
        <v>88</v>
      </c>
      <c r="C23" s="38">
        <v>607785.14</v>
      </c>
      <c r="D23" s="39">
        <v>366954</v>
      </c>
      <c r="E23" s="40">
        <f t="shared" si="2"/>
        <v>-240831.14</v>
      </c>
      <c r="F23" s="41">
        <f t="shared" si="3"/>
        <v>-0.39624387657783144</v>
      </c>
    </row>
    <row r="24" spans="1:6" ht="15" customHeight="1" x14ac:dyDescent="0.25">
      <c r="A24" s="95" t="s">
        <v>248</v>
      </c>
      <c r="B24" s="34" t="s">
        <v>249</v>
      </c>
      <c r="C24" s="35"/>
      <c r="D24" s="35">
        <v>18033.55</v>
      </c>
      <c r="E24" s="36">
        <f t="shared" si="2"/>
        <v>18033.55</v>
      </c>
      <c r="F24" s="37" t="e">
        <f t="shared" si="3"/>
        <v>#DIV/0!</v>
      </c>
    </row>
    <row r="25" spans="1:6" ht="15" customHeight="1" x14ac:dyDescent="0.25">
      <c r="A25" s="95"/>
      <c r="B25" s="34" t="s">
        <v>168</v>
      </c>
      <c r="C25" s="35">
        <v>44797.13</v>
      </c>
      <c r="D25" s="35">
        <v>10490.52</v>
      </c>
      <c r="E25" s="36">
        <f t="shared" si="2"/>
        <v>-34306.61</v>
      </c>
      <c r="F25" s="37">
        <f t="shared" si="3"/>
        <v>-0.7658216050894332</v>
      </c>
    </row>
    <row r="26" spans="1:6" ht="15" customHeight="1" x14ac:dyDescent="0.25">
      <c r="A26" s="95"/>
      <c r="B26" s="34" t="s">
        <v>250</v>
      </c>
      <c r="C26" s="35">
        <v>219518</v>
      </c>
      <c r="D26" s="35">
        <v>130000</v>
      </c>
      <c r="E26" s="36">
        <f t="shared" si="2"/>
        <v>-89518</v>
      </c>
      <c r="F26" s="37">
        <f t="shared" si="3"/>
        <v>-0.40779343835129694</v>
      </c>
    </row>
    <row r="27" spans="1:6" ht="15" customHeight="1" x14ac:dyDescent="0.25">
      <c r="A27" s="95"/>
      <c r="B27" s="34" t="s">
        <v>70</v>
      </c>
      <c r="C27" s="35">
        <v>53190</v>
      </c>
      <c r="D27" s="35"/>
      <c r="E27" s="36">
        <f t="shared" si="2"/>
        <v>-53190</v>
      </c>
      <c r="F27" s="37">
        <f t="shared" si="3"/>
        <v>-1</v>
      </c>
    </row>
    <row r="28" spans="1:6" ht="15" customHeight="1" thickBot="1" x14ac:dyDescent="0.3">
      <c r="A28" s="95"/>
      <c r="B28" s="34" t="s">
        <v>251</v>
      </c>
      <c r="C28" s="35">
        <v>278297</v>
      </c>
      <c r="D28" s="35">
        <v>500</v>
      </c>
      <c r="E28" s="36">
        <f t="shared" si="2"/>
        <v>-277797</v>
      </c>
      <c r="F28" s="37">
        <f t="shared" si="3"/>
        <v>-0.99820335828269802</v>
      </c>
    </row>
    <row r="29" spans="1:6" ht="15" customHeight="1" thickBot="1" x14ac:dyDescent="0.3">
      <c r="A29" s="95"/>
      <c r="B29" s="94" t="s">
        <v>88</v>
      </c>
      <c r="C29" s="38">
        <v>595802.13</v>
      </c>
      <c r="D29" s="39">
        <v>159024.07</v>
      </c>
      <c r="E29" s="40">
        <f t="shared" si="2"/>
        <v>-436778.06</v>
      </c>
      <c r="F29" s="41">
        <f t="shared" si="3"/>
        <v>-0.73309247820245282</v>
      </c>
    </row>
    <row r="30" spans="1:6" ht="15" customHeight="1" thickBot="1" x14ac:dyDescent="0.3">
      <c r="A30" s="95" t="s">
        <v>252</v>
      </c>
      <c r="B30" s="34" t="s">
        <v>39</v>
      </c>
      <c r="C30" s="35">
        <v>269116.69</v>
      </c>
      <c r="D30" s="35">
        <v>269116.69</v>
      </c>
      <c r="E30" s="36">
        <f t="shared" si="2"/>
        <v>0</v>
      </c>
      <c r="F30" s="37">
        <f t="shared" si="3"/>
        <v>0</v>
      </c>
    </row>
    <row r="31" spans="1:6" ht="15" customHeight="1" thickBot="1" x14ac:dyDescent="0.3">
      <c r="A31" s="95"/>
      <c r="B31" s="94" t="s">
        <v>88</v>
      </c>
      <c r="C31" s="38">
        <v>269116.69</v>
      </c>
      <c r="D31" s="39">
        <v>269116.69</v>
      </c>
      <c r="E31" s="40">
        <f t="shared" si="2"/>
        <v>0</v>
      </c>
      <c r="F31" s="41">
        <f t="shared" si="3"/>
        <v>0</v>
      </c>
    </row>
    <row r="32" spans="1:6" ht="15" customHeight="1" thickBot="1" x14ac:dyDescent="0.3">
      <c r="A32" s="95" t="s">
        <v>253</v>
      </c>
      <c r="B32" s="34" t="s">
        <v>254</v>
      </c>
      <c r="C32" s="35">
        <v>23620</v>
      </c>
      <c r="D32" s="35"/>
      <c r="E32" s="36">
        <f t="shared" si="2"/>
        <v>-23620</v>
      </c>
      <c r="F32" s="37">
        <f t="shared" si="3"/>
        <v>-1</v>
      </c>
    </row>
    <row r="33" spans="1:6" ht="15" customHeight="1" thickBot="1" x14ac:dyDescent="0.3">
      <c r="A33" s="95"/>
      <c r="B33" s="94" t="s">
        <v>88</v>
      </c>
      <c r="C33" s="38">
        <v>23620</v>
      </c>
      <c r="D33" s="39"/>
      <c r="E33" s="40">
        <f t="shared" si="2"/>
        <v>-23620</v>
      </c>
      <c r="F33" s="41">
        <f t="shared" si="3"/>
        <v>-1</v>
      </c>
    </row>
    <row r="34" spans="1:6" ht="15" customHeight="1" thickBot="1" x14ac:dyDescent="0.3">
      <c r="A34" s="95" t="s">
        <v>255</v>
      </c>
      <c r="B34" s="34" t="s">
        <v>256</v>
      </c>
      <c r="C34" s="35">
        <v>30000</v>
      </c>
      <c r="D34" s="35"/>
      <c r="E34" s="36">
        <f t="shared" si="2"/>
        <v>-30000</v>
      </c>
      <c r="F34" s="37">
        <f t="shared" si="3"/>
        <v>-1</v>
      </c>
    </row>
    <row r="35" spans="1:6" ht="15" customHeight="1" thickBot="1" x14ac:dyDescent="0.3">
      <c r="A35" s="95"/>
      <c r="B35" s="94" t="s">
        <v>88</v>
      </c>
      <c r="C35" s="38">
        <v>30000</v>
      </c>
      <c r="D35" s="39"/>
      <c r="E35" s="40">
        <f t="shared" si="2"/>
        <v>-30000</v>
      </c>
      <c r="F35" s="41">
        <f t="shared" si="3"/>
        <v>-1</v>
      </c>
    </row>
    <row r="36" spans="1:6" ht="15" customHeight="1" x14ac:dyDescent="0.25">
      <c r="A36" s="95" t="s">
        <v>86</v>
      </c>
      <c r="B36" s="34" t="s">
        <v>257</v>
      </c>
      <c r="C36" s="35">
        <v>37500</v>
      </c>
      <c r="D36" s="35"/>
      <c r="E36" s="36">
        <f t="shared" si="2"/>
        <v>-37500</v>
      </c>
      <c r="F36" s="37">
        <f t="shared" si="3"/>
        <v>-1</v>
      </c>
    </row>
    <row r="37" spans="1:6" ht="15" customHeight="1" thickBot="1" x14ac:dyDescent="0.3">
      <c r="A37" s="95"/>
      <c r="B37" s="34" t="s">
        <v>258</v>
      </c>
      <c r="C37" s="35">
        <v>280872</v>
      </c>
      <c r="D37" s="35">
        <v>32564</v>
      </c>
      <c r="E37" s="36">
        <f t="shared" si="2"/>
        <v>-248308</v>
      </c>
      <c r="F37" s="37">
        <f t="shared" si="3"/>
        <v>-0.884061066962887</v>
      </c>
    </row>
    <row r="38" spans="1:6" ht="15" customHeight="1" thickBot="1" x14ac:dyDescent="0.3">
      <c r="A38" s="95"/>
      <c r="B38" s="94" t="s">
        <v>88</v>
      </c>
      <c r="C38" s="38">
        <v>318372</v>
      </c>
      <c r="D38" s="39">
        <v>32564</v>
      </c>
      <c r="E38" s="40">
        <f t="shared" si="2"/>
        <v>-285808</v>
      </c>
      <c r="F38" s="41">
        <f t="shared" si="3"/>
        <v>-0.89771713592903901</v>
      </c>
    </row>
    <row r="39" spans="1:6" ht="15" customHeight="1" x14ac:dyDescent="0.25">
      <c r="A39" s="96" t="s">
        <v>35</v>
      </c>
      <c r="B39" s="98"/>
      <c r="C39" s="89">
        <v>1892077.96</v>
      </c>
      <c r="D39" s="89">
        <v>2707516.8899999997</v>
      </c>
      <c r="E39" s="90">
        <f t="shared" si="2"/>
        <v>815438.9299999997</v>
      </c>
      <c r="F39" s="91">
        <f t="shared" si="3"/>
        <v>0.43097533359566204</v>
      </c>
    </row>
    <row r="40" spans="1:6" x14ac:dyDescent="0.25">
      <c r="A40" s="28"/>
    </row>
    <row r="42" spans="1:6" x14ac:dyDescent="0.25">
      <c r="C42" s="29"/>
      <c r="D42" s="29"/>
    </row>
  </sheetData>
  <autoFilter ref="A5:F39"/>
  <mergeCells count="10">
    <mergeCell ref="A36:A38"/>
    <mergeCell ref="A39:B39"/>
    <mergeCell ref="A6:A8"/>
    <mergeCell ref="A9:A12"/>
    <mergeCell ref="A13:A15"/>
    <mergeCell ref="A16:A23"/>
    <mergeCell ref="A24:A29"/>
    <mergeCell ref="A30:A31"/>
    <mergeCell ref="A32:A33"/>
    <mergeCell ref="A34:A35"/>
  </mergeCells>
  <pageMargins left="0.7" right="0.7" top="0.75" bottom="0.75" header="0.3" footer="0.3"/>
  <pageSetup paperSize="5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Awards By Campus</vt:lpstr>
      <vt:lpstr>Awards By College</vt:lpstr>
      <vt:lpstr>West Lafayette</vt:lpstr>
      <vt:lpstr>NorthWest</vt:lpstr>
      <vt:lpstr>Fort Wayne</vt:lpstr>
      <vt:lpstr>'West Lafayette'!Print_Titles</vt:lpstr>
    </vt:vector>
  </TitlesOfParts>
  <Company>Purdue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Co, Jessica L</dc:creator>
  <cp:lastModifiedBy>Willis, Stephanie J.</cp:lastModifiedBy>
  <cp:lastPrinted>2020-04-09T12:51:21Z</cp:lastPrinted>
  <dcterms:created xsi:type="dcterms:W3CDTF">2014-07-30T21:24:30Z</dcterms:created>
  <dcterms:modified xsi:type="dcterms:W3CDTF">2020-04-09T12:53:57Z</dcterms:modified>
</cp:coreProperties>
</file>